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288" windowWidth="20580" windowHeight="8472"/>
  </bookViews>
  <sheets>
    <sheet name="UE=16V" sheetId="1" r:id="rId1"/>
    <sheet name="UE=22V" sheetId="2" r:id="rId2"/>
    <sheet name="UE=28V" sheetId="3" r:id="rId3"/>
  </sheets>
  <calcPr calcId="145621"/>
</workbook>
</file>

<file path=xl/calcChain.xml><?xml version="1.0" encoding="utf-8"?>
<calcChain xmlns="http://schemas.openxmlformats.org/spreadsheetml/2006/main">
  <c r="E16" i="3" l="1"/>
  <c r="E15" i="3"/>
  <c r="E14" i="3"/>
  <c r="E13" i="3"/>
  <c r="E12" i="3"/>
  <c r="E11" i="3"/>
  <c r="E10" i="3"/>
  <c r="E9" i="3"/>
  <c r="E8" i="3"/>
  <c r="E7" i="3"/>
  <c r="A7" i="3"/>
  <c r="A8" i="3" s="1"/>
  <c r="F6" i="3"/>
  <c r="H6" i="1" s="1"/>
  <c r="E6" i="3"/>
  <c r="F7" i="2"/>
  <c r="G7" i="1" s="1"/>
  <c r="F8" i="2"/>
  <c r="G8" i="1" s="1"/>
  <c r="F9" i="2"/>
  <c r="F10" i="2"/>
  <c r="F11" i="2"/>
  <c r="G11" i="1" s="1"/>
  <c r="F12" i="2"/>
  <c r="G12" i="1" s="1"/>
  <c r="F13" i="2"/>
  <c r="G13" i="1" s="1"/>
  <c r="F14" i="2"/>
  <c r="F15" i="2"/>
  <c r="F16" i="2"/>
  <c r="F6" i="2"/>
  <c r="G9" i="1"/>
  <c r="G10" i="1"/>
  <c r="G14" i="1"/>
  <c r="G15" i="1"/>
  <c r="G16" i="1"/>
  <c r="E7" i="2"/>
  <c r="E8" i="2"/>
  <c r="E9" i="2"/>
  <c r="E10" i="2"/>
  <c r="E11" i="2"/>
  <c r="E12" i="2"/>
  <c r="E13" i="2"/>
  <c r="E14" i="2"/>
  <c r="E15" i="2"/>
  <c r="E16" i="2"/>
  <c r="E6" i="2"/>
  <c r="G6" i="1"/>
  <c r="A7" i="2"/>
  <c r="A8" i="2" s="1"/>
  <c r="A9" i="2" s="1"/>
  <c r="A10" i="2" s="1"/>
  <c r="A11" i="2" s="1"/>
  <c r="A12" i="2" s="1"/>
  <c r="A13" i="2" s="1"/>
  <c r="A14" i="2" s="1"/>
  <c r="A15" i="2" s="1"/>
  <c r="A16" i="2" s="1"/>
  <c r="A7" i="1"/>
  <c r="F7" i="1" s="1"/>
  <c r="F6" i="1"/>
  <c r="E6" i="1"/>
  <c r="B2" i="1"/>
  <c r="A9" i="3" l="1"/>
  <c r="F8" i="3"/>
  <c r="H8" i="1" s="1"/>
  <c r="F7" i="3"/>
  <c r="H7" i="1" s="1"/>
  <c r="A8" i="1"/>
  <c r="A9" i="1" s="1"/>
  <c r="A10" i="1" s="1"/>
  <c r="A11" i="1" s="1"/>
  <c r="A12" i="1" s="1"/>
  <c r="A13" i="1" s="1"/>
  <c r="A14" i="1" s="1"/>
  <c r="A15" i="1" s="1"/>
  <c r="A16" i="1" s="1"/>
  <c r="E7" i="1"/>
  <c r="A10" i="3" l="1"/>
  <c r="F9" i="3"/>
  <c r="H9" i="1" s="1"/>
  <c r="F8" i="1"/>
  <c r="E8" i="1"/>
  <c r="A11" i="3" l="1"/>
  <c r="F10" i="3"/>
  <c r="H10" i="1" s="1"/>
  <c r="F9" i="1"/>
  <c r="E9" i="1"/>
  <c r="A12" i="3" l="1"/>
  <c r="F11" i="3"/>
  <c r="H11" i="1" s="1"/>
  <c r="F10" i="1"/>
  <c r="E10" i="1"/>
  <c r="A13" i="3" l="1"/>
  <c r="F12" i="3"/>
  <c r="H12" i="1" s="1"/>
  <c r="F11" i="1"/>
  <c r="E11" i="1"/>
  <c r="A14" i="3" l="1"/>
  <c r="F13" i="3"/>
  <c r="H13" i="1" s="1"/>
  <c r="C13" i="1"/>
  <c r="F12" i="1"/>
  <c r="E12" i="1"/>
  <c r="A15" i="3" l="1"/>
  <c r="F14" i="3"/>
  <c r="H14" i="1" s="1"/>
  <c r="F13" i="1"/>
  <c r="E13" i="1"/>
  <c r="A16" i="3" l="1"/>
  <c r="F16" i="3" s="1"/>
  <c r="H16" i="1" s="1"/>
  <c r="F15" i="3"/>
  <c r="H15" i="1" s="1"/>
  <c r="F14" i="1"/>
  <c r="E14" i="1"/>
  <c r="F15" i="1" l="1"/>
  <c r="E15" i="1"/>
  <c r="F16" i="1" l="1"/>
  <c r="E16" i="1"/>
</calcChain>
</file>

<file path=xl/sharedStrings.xml><?xml version="1.0" encoding="utf-8"?>
<sst xmlns="http://schemas.openxmlformats.org/spreadsheetml/2006/main" count="47" uniqueCount="17">
  <si>
    <t>POWER SUPPLY LOAD TEST</t>
  </si>
  <si>
    <t>DATE :</t>
  </si>
  <si>
    <r>
      <t>LOAD [</t>
    </r>
    <r>
      <rPr>
        <b/>
        <sz val="11"/>
        <color theme="0"/>
        <rFont val="Symbol"/>
        <family val="1"/>
        <charset val="2"/>
      </rPr>
      <t>W</t>
    </r>
    <r>
      <rPr>
        <b/>
        <sz val="11"/>
        <color theme="0"/>
        <rFont val="Calibri"/>
        <family val="2"/>
        <scheme val="minor"/>
      </rPr>
      <t>]</t>
    </r>
  </si>
  <si>
    <t>MODEL :</t>
  </si>
  <si>
    <t>MC34063-2B</t>
  </si>
  <si>
    <t>LOAD:</t>
  </si>
  <si>
    <t>SUPPLY:</t>
  </si>
  <si>
    <t>Voltcraft VLP2403</t>
  </si>
  <si>
    <t>IN [V]</t>
  </si>
  <si>
    <t>IN [mA]</t>
  </si>
  <si>
    <t>OUT [V]</t>
  </si>
  <si>
    <t>OUT [mA]</t>
  </si>
  <si>
    <r>
      <rPr>
        <b/>
        <sz val="11"/>
        <color theme="0"/>
        <rFont val="Symbol"/>
        <family val="1"/>
        <charset val="2"/>
      </rPr>
      <t>h</t>
    </r>
    <r>
      <rPr>
        <b/>
        <sz val="11"/>
        <color theme="0"/>
        <rFont val="Calibri"/>
        <family val="2"/>
        <scheme val="minor"/>
      </rPr>
      <t xml:space="preserve"> [</t>
    </r>
    <r>
      <rPr>
        <b/>
        <sz val="11"/>
        <color theme="0"/>
        <rFont val="Symbol"/>
        <family val="1"/>
        <charset val="2"/>
      </rPr>
      <t>%</t>
    </r>
    <r>
      <rPr>
        <b/>
        <sz val="11"/>
        <color theme="0"/>
        <rFont val="Calibri"/>
        <family val="2"/>
        <scheme val="minor"/>
      </rPr>
      <t>]</t>
    </r>
  </si>
  <si>
    <t xml:space="preserve">Uses ELC12D120 from Panasonic. </t>
  </si>
  <si>
    <t>TTI LD300 DC ELECTRONIC LOAD</t>
  </si>
  <si>
    <r>
      <rPr>
        <b/>
        <sz val="11"/>
        <color theme="0"/>
        <rFont val="Symbol"/>
        <family val="1"/>
        <charset val="2"/>
      </rPr>
      <t>h</t>
    </r>
    <r>
      <rPr>
        <b/>
        <sz val="11"/>
        <color theme="0"/>
        <rFont val="Calibri"/>
        <family val="2"/>
        <scheme val="minor"/>
      </rPr>
      <t xml:space="preserve"> [%]</t>
    </r>
  </si>
  <si>
    <t xml:space="preserve">Uses ELC12D121E from Panasonic.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</si>
</sst>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971717378302918E-2"/>
          <c:y val="3.1986515946526566E-2"/>
          <c:w val="0.90536020131034101"/>
          <c:h val="0.90038264542997537"/>
        </c:manualLayout>
      </c:layout>
      <c:scatterChart>
        <c:scatterStyle val="lineMarker"/>
        <c:varyColors val="0"/>
        <c:ser>
          <c:idx val="0"/>
          <c:order val="0"/>
          <c:tx>
            <c:v>UE=16V</c:v>
          </c:tx>
          <c:xVal>
            <c:numRef>
              <c:f>'UE=16V'!$D$6:$D$16</c:f>
              <c:numCache>
                <c:formatCode>General</c:formatCode>
                <c:ptCount val="11"/>
                <c:pt idx="0">
                  <c:v>30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500</c:v>
                </c:pt>
                <c:pt idx="9">
                  <c:v>600</c:v>
                </c:pt>
                <c:pt idx="10">
                  <c:v>700</c:v>
                </c:pt>
              </c:numCache>
            </c:numRef>
          </c:xVal>
          <c:yVal>
            <c:numRef>
              <c:f>'UE=16V'!$F$6:$F$16</c:f>
              <c:numCache>
                <c:formatCode>0.00</c:formatCode>
                <c:ptCount val="11"/>
                <c:pt idx="0">
                  <c:v>32.464285714285715</c:v>
                </c:pt>
                <c:pt idx="1">
                  <c:v>57.980769230769234</c:v>
                </c:pt>
                <c:pt idx="2">
                  <c:v>65.900735294117652</c:v>
                </c:pt>
                <c:pt idx="3">
                  <c:v>70.595238095238102</c:v>
                </c:pt>
                <c:pt idx="4">
                  <c:v>73.9375</c:v>
                </c:pt>
                <c:pt idx="5">
                  <c:v>76.422413793103445</c:v>
                </c:pt>
                <c:pt idx="6">
                  <c:v>78.352272727272734</c:v>
                </c:pt>
                <c:pt idx="7">
                  <c:v>77.76315789473685</c:v>
                </c:pt>
                <c:pt idx="8">
                  <c:v>79.755434782608688</c:v>
                </c:pt>
                <c:pt idx="9">
                  <c:v>79.952830188679243</c:v>
                </c:pt>
                <c:pt idx="10">
                  <c:v>80.859375</c:v>
                </c:pt>
              </c:numCache>
            </c:numRef>
          </c:yVal>
          <c:smooth val="0"/>
        </c:ser>
        <c:ser>
          <c:idx val="1"/>
          <c:order val="1"/>
          <c:tx>
            <c:v>UE=22V</c:v>
          </c:tx>
          <c:xVal>
            <c:numRef>
              <c:f>'UE=16V'!$D$6:$D$16</c:f>
              <c:numCache>
                <c:formatCode>General</c:formatCode>
                <c:ptCount val="11"/>
                <c:pt idx="0">
                  <c:v>30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500</c:v>
                </c:pt>
                <c:pt idx="9">
                  <c:v>600</c:v>
                </c:pt>
                <c:pt idx="10">
                  <c:v>700</c:v>
                </c:pt>
              </c:numCache>
            </c:numRef>
          </c:xVal>
          <c:yVal>
            <c:numRef>
              <c:f>'UE=16V'!$G$6:$G$16</c:f>
              <c:numCache>
                <c:formatCode>0.00</c:formatCode>
                <c:ptCount val="11"/>
                <c:pt idx="0">
                  <c:v>27.613636363636363</c:v>
                </c:pt>
                <c:pt idx="1">
                  <c:v>55.136363636363633</c:v>
                </c:pt>
                <c:pt idx="2">
                  <c:v>63.56643356643356</c:v>
                </c:pt>
                <c:pt idx="3">
                  <c:v>68.86363636363636</c:v>
                </c:pt>
                <c:pt idx="4">
                  <c:v>72.368421052631575</c:v>
                </c:pt>
                <c:pt idx="5">
                  <c:v>75</c:v>
                </c:pt>
                <c:pt idx="6">
                  <c:v>77</c:v>
                </c:pt>
                <c:pt idx="7">
                  <c:v>78.571428571428569</c:v>
                </c:pt>
                <c:pt idx="8">
                  <c:v>80.94919786096257</c:v>
                </c:pt>
                <c:pt idx="9">
                  <c:v>82.5</c:v>
                </c:pt>
                <c:pt idx="10">
                  <c:v>81.847195357833655</c:v>
                </c:pt>
              </c:numCache>
            </c:numRef>
          </c:yVal>
          <c:smooth val="0"/>
        </c:ser>
        <c:ser>
          <c:idx val="2"/>
          <c:order val="2"/>
          <c:tx>
            <c:v>UE=28V</c:v>
          </c:tx>
          <c:xVal>
            <c:numRef>
              <c:f>'UE=16V'!$D$6:$D$16</c:f>
              <c:numCache>
                <c:formatCode>General</c:formatCode>
                <c:ptCount val="11"/>
                <c:pt idx="0">
                  <c:v>30</c:v>
                </c:pt>
                <c:pt idx="1">
                  <c:v>100</c:v>
                </c:pt>
                <c:pt idx="2">
                  <c:v>150</c:v>
                </c:pt>
                <c:pt idx="3">
                  <c:v>200</c:v>
                </c:pt>
                <c:pt idx="4">
                  <c:v>250</c:v>
                </c:pt>
                <c:pt idx="5">
                  <c:v>300</c:v>
                </c:pt>
                <c:pt idx="6">
                  <c:v>350</c:v>
                </c:pt>
                <c:pt idx="7">
                  <c:v>400</c:v>
                </c:pt>
                <c:pt idx="8">
                  <c:v>500</c:v>
                </c:pt>
                <c:pt idx="9">
                  <c:v>600</c:v>
                </c:pt>
                <c:pt idx="10">
                  <c:v>700</c:v>
                </c:pt>
              </c:numCache>
            </c:numRef>
          </c:xVal>
          <c:yVal>
            <c:numRef>
              <c:f>'UE=16V'!$H$6:$H$16</c:f>
              <c:numCache>
                <c:formatCode>0.00</c:formatCode>
                <c:ptCount val="11"/>
                <c:pt idx="0">
                  <c:v>26.035714285714285</c:v>
                </c:pt>
                <c:pt idx="1">
                  <c:v>54.151785714285715</c:v>
                </c:pt>
                <c:pt idx="2">
                  <c:v>64.928571428571416</c:v>
                </c:pt>
                <c:pt idx="3">
                  <c:v>66.593406593406598</c:v>
                </c:pt>
                <c:pt idx="4">
                  <c:v>72.023809523809518</c:v>
                </c:pt>
                <c:pt idx="5">
                  <c:v>76.260504201680675</c:v>
                </c:pt>
                <c:pt idx="6">
                  <c:v>75.625</c:v>
                </c:pt>
                <c:pt idx="7">
                  <c:v>78.571428571428569</c:v>
                </c:pt>
                <c:pt idx="8">
                  <c:v>80.092592592592595</c:v>
                </c:pt>
                <c:pt idx="9">
                  <c:v>81.026785714285708</c:v>
                </c:pt>
                <c:pt idx="10">
                  <c:v>81.689189189189193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08128"/>
        <c:axId val="59008704"/>
      </c:scatterChart>
      <c:valAx>
        <c:axId val="59008128"/>
        <c:scaling>
          <c:orientation val="minMax"/>
          <c:max val="70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9008704"/>
        <c:crosses val="autoZero"/>
        <c:crossBetween val="midCat"/>
      </c:valAx>
      <c:valAx>
        <c:axId val="59008704"/>
        <c:scaling>
          <c:orientation val="minMax"/>
          <c:max val="90"/>
          <c:min val="20"/>
        </c:scaling>
        <c:delete val="0"/>
        <c:axPos val="l"/>
        <c:majorGridlines/>
        <c:minorGridlines/>
        <c:numFmt formatCode="0" sourceLinked="0"/>
        <c:majorTickMark val="out"/>
        <c:minorTickMark val="none"/>
        <c:tickLblPos val="nextTo"/>
        <c:crossAx val="59008128"/>
        <c:crosses val="autoZero"/>
        <c:crossBetween val="midCat"/>
        <c:minorUnit val="5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167640</xdr:colOff>
      <xdr:row>0</xdr:row>
      <xdr:rowOff>323850</xdr:rowOff>
    </xdr:from>
    <xdr:to>
      <xdr:col>17</xdr:col>
      <xdr:colOff>236220</xdr:colOff>
      <xdr:row>19</xdr:row>
      <xdr:rowOff>160020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0.02125</cdr:x>
      <cdr:y>0.07001</cdr:y>
    </cdr:from>
    <cdr:to>
      <cdr:x>0.10035</cdr:x>
      <cdr:y>0.10977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7160" y="308610"/>
          <a:ext cx="510540" cy="175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0.46693</cdr:x>
      <cdr:y>0.69835</cdr:y>
    </cdr:from>
    <cdr:to>
      <cdr:x>0.94074</cdr:x>
      <cdr:y>0.77586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3362298" y="2413258"/>
          <a:ext cx="3411881" cy="2678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r>
            <a:rPr lang="de-CH" sz="2000" b="1">
              <a:solidFill>
                <a:sysClr val="windowText" lastClr="000000"/>
              </a:solidFill>
            </a:rPr>
            <a:t>EFFICIENCY VS LOAD CURRENT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D3" sqref="D3:F3"/>
    </sheetView>
  </sheetViews>
  <sheetFormatPr baseColWidth="10" defaultRowHeight="14.4" x14ac:dyDescent="0.3"/>
  <cols>
    <col min="1" max="4" width="8.88671875" customWidth="1"/>
    <col min="5" max="5" width="11.109375" customWidth="1"/>
    <col min="6" max="6" width="8" customWidth="1"/>
    <col min="7" max="7" width="8" style="2" customWidth="1"/>
    <col min="8" max="8" width="8" customWidth="1"/>
  </cols>
  <sheetData>
    <row r="1" spans="1:11" ht="25.8" x14ac:dyDescent="0.5">
      <c r="A1" s="1" t="s">
        <v>0</v>
      </c>
      <c r="G1" s="9"/>
      <c r="H1" s="9"/>
      <c r="I1" s="9"/>
      <c r="J1" s="9"/>
      <c r="K1" s="9"/>
    </row>
    <row r="2" spans="1:11" x14ac:dyDescent="0.3">
      <c r="A2" t="s">
        <v>1</v>
      </c>
      <c r="B2" s="10">
        <f ca="1">TODAY()</f>
        <v>41812</v>
      </c>
      <c r="C2" s="10"/>
      <c r="D2" t="s">
        <v>3</v>
      </c>
      <c r="E2" s="8" t="s">
        <v>4</v>
      </c>
    </row>
    <row r="3" spans="1:11" x14ac:dyDescent="0.3">
      <c r="B3" s="7"/>
      <c r="C3" s="7"/>
      <c r="D3" s="11" t="s">
        <v>16</v>
      </c>
      <c r="E3" s="11"/>
      <c r="F3" s="11"/>
    </row>
    <row r="5" spans="1:11" x14ac:dyDescent="0.3">
      <c r="A5" s="3" t="s">
        <v>8</v>
      </c>
      <c r="B5" s="3" t="s">
        <v>9</v>
      </c>
      <c r="C5" s="3" t="s">
        <v>10</v>
      </c>
      <c r="D5" s="3" t="s">
        <v>11</v>
      </c>
      <c r="E5" s="3" t="s">
        <v>2</v>
      </c>
      <c r="F5" s="3" t="s">
        <v>12</v>
      </c>
      <c r="G5" s="3" t="s">
        <v>12</v>
      </c>
      <c r="H5" s="3" t="s">
        <v>12</v>
      </c>
    </row>
    <row r="6" spans="1:11" x14ac:dyDescent="0.3">
      <c r="A6" s="5">
        <v>16</v>
      </c>
      <c r="B6" s="4">
        <v>70</v>
      </c>
      <c r="C6" s="4">
        <v>12.12</v>
      </c>
      <c r="D6" s="4">
        <v>30</v>
      </c>
      <c r="E6" s="5">
        <f>C6*1000/D6</f>
        <v>404</v>
      </c>
      <c r="F6" s="6">
        <f>100*((C6*D6)/(A6*B6))</f>
        <v>32.464285714285715</v>
      </c>
      <c r="G6" s="6">
        <f>'UE=22V'!F6</f>
        <v>27.613636363636363</v>
      </c>
      <c r="H6" s="6">
        <f>'UE=28V'!F6</f>
        <v>26.035714285714285</v>
      </c>
    </row>
    <row r="7" spans="1:11" x14ac:dyDescent="0.3">
      <c r="A7" s="5">
        <f>A6</f>
        <v>16</v>
      </c>
      <c r="B7" s="4">
        <v>130</v>
      </c>
      <c r="C7" s="4">
        <v>12.06</v>
      </c>
      <c r="D7" s="4">
        <v>100</v>
      </c>
      <c r="E7" s="5">
        <f t="shared" ref="E7:E16" si="0">C7*1000/D7</f>
        <v>120.6</v>
      </c>
      <c r="F7" s="6">
        <f t="shared" ref="F7:F16" si="1">100*((C7*D7)/(A7*B7))</f>
        <v>57.980769230769234</v>
      </c>
      <c r="G7" s="6">
        <f>'UE=22V'!F7</f>
        <v>55.136363636363633</v>
      </c>
      <c r="H7" s="6">
        <f>'UE=28V'!F7</f>
        <v>54.151785714285715</v>
      </c>
    </row>
    <row r="8" spans="1:11" x14ac:dyDescent="0.3">
      <c r="A8" s="5">
        <f t="shared" ref="A8:A16" si="2">A7</f>
        <v>16</v>
      </c>
      <c r="B8" s="4">
        <v>170</v>
      </c>
      <c r="C8" s="4">
        <v>11.95</v>
      </c>
      <c r="D8" s="4">
        <v>150</v>
      </c>
      <c r="E8" s="5">
        <f t="shared" si="0"/>
        <v>79.666666666666671</v>
      </c>
      <c r="F8" s="6">
        <f t="shared" si="1"/>
        <v>65.900735294117652</v>
      </c>
      <c r="G8" s="6">
        <f>'UE=22V'!F8</f>
        <v>63.56643356643356</v>
      </c>
      <c r="H8" s="6">
        <f>'UE=28V'!F8</f>
        <v>64.928571428571416</v>
      </c>
    </row>
    <row r="9" spans="1:11" x14ac:dyDescent="0.3">
      <c r="A9" s="5">
        <f t="shared" si="2"/>
        <v>16</v>
      </c>
      <c r="B9" s="4">
        <v>210</v>
      </c>
      <c r="C9" s="4">
        <v>11.86</v>
      </c>
      <c r="D9" s="4">
        <v>200</v>
      </c>
      <c r="E9" s="5">
        <f t="shared" si="0"/>
        <v>59.3</v>
      </c>
      <c r="F9" s="6">
        <f t="shared" si="1"/>
        <v>70.595238095238102</v>
      </c>
      <c r="G9" s="6">
        <f>'UE=22V'!F9</f>
        <v>68.86363636363636</v>
      </c>
      <c r="H9" s="6">
        <f>'UE=28V'!F9</f>
        <v>66.593406593406598</v>
      </c>
    </row>
    <row r="10" spans="1:11" x14ac:dyDescent="0.3">
      <c r="A10" s="5">
        <f t="shared" si="2"/>
        <v>16</v>
      </c>
      <c r="B10" s="4">
        <v>250</v>
      </c>
      <c r="C10" s="4">
        <v>11.83</v>
      </c>
      <c r="D10" s="4">
        <v>250</v>
      </c>
      <c r="E10" s="5">
        <f t="shared" si="0"/>
        <v>47.32</v>
      </c>
      <c r="F10" s="6">
        <f t="shared" si="1"/>
        <v>73.9375</v>
      </c>
      <c r="G10" s="6">
        <f>'UE=22V'!F10</f>
        <v>72.368421052631575</v>
      </c>
      <c r="H10" s="6">
        <f>'UE=28V'!F10</f>
        <v>72.023809523809518</v>
      </c>
    </row>
    <row r="11" spans="1:11" x14ac:dyDescent="0.3">
      <c r="A11" s="5">
        <f t="shared" si="2"/>
        <v>16</v>
      </c>
      <c r="B11" s="4">
        <v>290</v>
      </c>
      <c r="C11" s="4">
        <v>11.82</v>
      </c>
      <c r="D11" s="4">
        <v>300</v>
      </c>
      <c r="E11" s="5">
        <f t="shared" si="0"/>
        <v>39.4</v>
      </c>
      <c r="F11" s="6">
        <f t="shared" si="1"/>
        <v>76.422413793103445</v>
      </c>
      <c r="G11" s="6">
        <f>'UE=22V'!F11</f>
        <v>75</v>
      </c>
      <c r="H11" s="6">
        <f>'UE=28V'!F11</f>
        <v>76.260504201680675</v>
      </c>
    </row>
    <row r="12" spans="1:11" x14ac:dyDescent="0.3">
      <c r="A12" s="5">
        <f t="shared" si="2"/>
        <v>16</v>
      </c>
      <c r="B12" s="4">
        <v>330</v>
      </c>
      <c r="C12" s="4">
        <v>11.82</v>
      </c>
      <c r="D12" s="4">
        <v>350</v>
      </c>
      <c r="E12" s="5">
        <f t="shared" si="0"/>
        <v>33.771428571428572</v>
      </c>
      <c r="F12" s="6">
        <f t="shared" si="1"/>
        <v>78.352272727272734</v>
      </c>
      <c r="G12" s="6">
        <f>'UE=22V'!F12</f>
        <v>77</v>
      </c>
      <c r="H12" s="6">
        <f>'UE=28V'!F12</f>
        <v>75.625</v>
      </c>
    </row>
    <row r="13" spans="1:11" x14ac:dyDescent="0.3">
      <c r="A13" s="5">
        <f t="shared" si="2"/>
        <v>16</v>
      </c>
      <c r="B13" s="4">
        <v>380</v>
      </c>
      <c r="C13" s="4">
        <f t="shared" ref="C13" si="3">C12</f>
        <v>11.82</v>
      </c>
      <c r="D13" s="4">
        <v>400</v>
      </c>
      <c r="E13" s="5">
        <f t="shared" si="0"/>
        <v>29.55</v>
      </c>
      <c r="F13" s="6">
        <f t="shared" si="1"/>
        <v>77.76315789473685</v>
      </c>
      <c r="G13" s="6">
        <f>'UE=22V'!F13</f>
        <v>78.571428571428569</v>
      </c>
      <c r="H13" s="6">
        <f>'UE=28V'!F13</f>
        <v>78.571428571428569</v>
      </c>
    </row>
    <row r="14" spans="1:11" x14ac:dyDescent="0.3">
      <c r="A14" s="5">
        <f t="shared" si="2"/>
        <v>16</v>
      </c>
      <c r="B14" s="4">
        <v>460</v>
      </c>
      <c r="C14" s="4">
        <v>11.74</v>
      </c>
      <c r="D14" s="4">
        <v>500</v>
      </c>
      <c r="E14" s="5">
        <f t="shared" si="0"/>
        <v>23.48</v>
      </c>
      <c r="F14" s="6">
        <f t="shared" si="1"/>
        <v>79.755434782608688</v>
      </c>
      <c r="G14" s="6">
        <f>'UE=22V'!F14</f>
        <v>80.94919786096257</v>
      </c>
      <c r="H14" s="6">
        <f>'UE=28V'!F14</f>
        <v>80.092592592592595</v>
      </c>
    </row>
    <row r="15" spans="1:11" x14ac:dyDescent="0.3">
      <c r="A15" s="5">
        <f t="shared" si="2"/>
        <v>16</v>
      </c>
      <c r="B15" s="4">
        <v>530</v>
      </c>
      <c r="C15" s="4">
        <v>11.3</v>
      </c>
      <c r="D15" s="4">
        <v>600</v>
      </c>
      <c r="E15" s="5">
        <f t="shared" si="0"/>
        <v>18.833333333333332</v>
      </c>
      <c r="F15" s="6">
        <f t="shared" si="1"/>
        <v>79.952830188679243</v>
      </c>
      <c r="G15" s="6">
        <f>'UE=22V'!F15</f>
        <v>82.5</v>
      </c>
      <c r="H15" s="6">
        <f>'UE=28V'!F15</f>
        <v>81.026785714285708</v>
      </c>
    </row>
    <row r="16" spans="1:11" x14ac:dyDescent="0.3">
      <c r="A16" s="5">
        <f t="shared" si="2"/>
        <v>16</v>
      </c>
      <c r="B16" s="4">
        <v>560</v>
      </c>
      <c r="C16" s="4">
        <v>10.35</v>
      </c>
      <c r="D16" s="4">
        <v>700</v>
      </c>
      <c r="E16" s="5">
        <f t="shared" si="0"/>
        <v>14.785714285714286</v>
      </c>
      <c r="F16" s="6">
        <f t="shared" si="1"/>
        <v>80.859375</v>
      </c>
      <c r="G16" s="6">
        <f>'UE=22V'!F16</f>
        <v>81.847195357833655</v>
      </c>
      <c r="H16" s="6">
        <f>'UE=28V'!F16</f>
        <v>81.689189189189193</v>
      </c>
    </row>
    <row r="18" spans="1:5" x14ac:dyDescent="0.3">
      <c r="A18" t="s">
        <v>5</v>
      </c>
      <c r="B18" s="11" t="s">
        <v>14</v>
      </c>
      <c r="C18" s="11"/>
      <c r="D18" s="11"/>
      <c r="E18" s="11"/>
    </row>
    <row r="19" spans="1:5" x14ac:dyDescent="0.3">
      <c r="A19" t="s">
        <v>6</v>
      </c>
      <c r="B19" s="11" t="s">
        <v>7</v>
      </c>
      <c r="C19" s="11"/>
      <c r="D19" s="11"/>
      <c r="E19" s="11"/>
    </row>
  </sheetData>
  <mergeCells count="5">
    <mergeCell ref="G1:K1"/>
    <mergeCell ref="B2:C2"/>
    <mergeCell ref="B18:E18"/>
    <mergeCell ref="B19:E19"/>
    <mergeCell ref="D3:F3"/>
  </mergeCells>
  <pageMargins left="0.7" right="0.7" top="0.78740157499999996" bottom="0.78740157499999996" header="0.3" footer="0.3"/>
  <pageSetup paperSize="9" orientation="portrait" horizontalDpi="2400" verticalDpi="24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sqref="A1:XFD1048576"/>
    </sheetView>
  </sheetViews>
  <sheetFormatPr baseColWidth="10" defaultRowHeight="14.4" x14ac:dyDescent="0.3"/>
  <cols>
    <col min="1" max="4" width="8.88671875" customWidth="1"/>
    <col min="5" max="5" width="11.109375" customWidth="1"/>
    <col min="6" max="6" width="8.6640625" customWidth="1"/>
  </cols>
  <sheetData>
    <row r="1" spans="1:6" ht="25.8" x14ac:dyDescent="0.5">
      <c r="A1" s="1" t="s">
        <v>0</v>
      </c>
    </row>
    <row r="2" spans="1:6" x14ac:dyDescent="0.3">
      <c r="A2" t="s">
        <v>1</v>
      </c>
      <c r="B2" s="10">
        <v>41812</v>
      </c>
      <c r="C2" s="10"/>
      <c r="D2" t="s">
        <v>3</v>
      </c>
      <c r="E2" s="8" t="s">
        <v>4</v>
      </c>
    </row>
    <row r="3" spans="1:6" x14ac:dyDescent="0.3">
      <c r="B3" s="7"/>
      <c r="C3" s="7"/>
      <c r="D3" s="11" t="s">
        <v>13</v>
      </c>
      <c r="E3" s="11"/>
      <c r="F3" s="11"/>
    </row>
    <row r="5" spans="1:6" x14ac:dyDescent="0.3">
      <c r="A5" s="3" t="s">
        <v>8</v>
      </c>
      <c r="B5" s="3" t="s">
        <v>9</v>
      </c>
      <c r="C5" s="3" t="s">
        <v>10</v>
      </c>
      <c r="D5" s="3" t="s">
        <v>11</v>
      </c>
      <c r="E5" s="3" t="s">
        <v>2</v>
      </c>
      <c r="F5" s="3" t="s">
        <v>15</v>
      </c>
    </row>
    <row r="6" spans="1:6" x14ac:dyDescent="0.3">
      <c r="A6" s="5">
        <v>22</v>
      </c>
      <c r="B6" s="4">
        <v>60</v>
      </c>
      <c r="C6" s="4">
        <v>12.15</v>
      </c>
      <c r="D6" s="4">
        <v>30</v>
      </c>
      <c r="E6" s="5">
        <f>1000*C6/D6</f>
        <v>405</v>
      </c>
      <c r="F6" s="6">
        <f>100*(D6*C6)/(B6*A6)</f>
        <v>27.613636363636363</v>
      </c>
    </row>
    <row r="7" spans="1:6" x14ac:dyDescent="0.3">
      <c r="A7" s="5">
        <f>A6</f>
        <v>22</v>
      </c>
      <c r="B7" s="4">
        <v>100</v>
      </c>
      <c r="C7" s="4">
        <v>12.13</v>
      </c>
      <c r="D7" s="4">
        <v>100</v>
      </c>
      <c r="E7" s="5">
        <f t="shared" ref="E7:E16" si="0">1000*C7/D7</f>
        <v>121.3</v>
      </c>
      <c r="F7" s="6">
        <f t="shared" ref="F7:F16" si="1">100*(D7*C7)/(B7*A7)</f>
        <v>55.136363636363633</v>
      </c>
    </row>
    <row r="8" spans="1:6" x14ac:dyDescent="0.3">
      <c r="A8" s="5">
        <f t="shared" ref="A8:A16" si="2">A7</f>
        <v>22</v>
      </c>
      <c r="B8" s="4">
        <v>130</v>
      </c>
      <c r="C8" s="4">
        <v>12.12</v>
      </c>
      <c r="D8" s="4">
        <v>150</v>
      </c>
      <c r="E8" s="5">
        <f t="shared" si="0"/>
        <v>80.8</v>
      </c>
      <c r="F8" s="6">
        <f t="shared" si="1"/>
        <v>63.56643356643356</v>
      </c>
    </row>
    <row r="9" spans="1:6" x14ac:dyDescent="0.3">
      <c r="A9" s="5">
        <f t="shared" si="2"/>
        <v>22</v>
      </c>
      <c r="B9" s="4">
        <v>160</v>
      </c>
      <c r="C9" s="4">
        <v>12.12</v>
      </c>
      <c r="D9" s="4">
        <v>200</v>
      </c>
      <c r="E9" s="5">
        <f t="shared" si="0"/>
        <v>60.6</v>
      </c>
      <c r="F9" s="6">
        <f t="shared" si="1"/>
        <v>68.86363636363636</v>
      </c>
    </row>
    <row r="10" spans="1:6" x14ac:dyDescent="0.3">
      <c r="A10" s="5">
        <f t="shared" si="2"/>
        <v>22</v>
      </c>
      <c r="B10" s="4">
        <v>190</v>
      </c>
      <c r="C10" s="4">
        <v>12.1</v>
      </c>
      <c r="D10" s="4">
        <v>250</v>
      </c>
      <c r="E10" s="5">
        <f t="shared" si="0"/>
        <v>48.4</v>
      </c>
      <c r="F10" s="6">
        <f t="shared" si="1"/>
        <v>72.368421052631575</v>
      </c>
    </row>
    <row r="11" spans="1:6" x14ac:dyDescent="0.3">
      <c r="A11" s="5">
        <f t="shared" si="2"/>
        <v>22</v>
      </c>
      <c r="B11" s="4">
        <v>220</v>
      </c>
      <c r="C11" s="4">
        <v>12.1</v>
      </c>
      <c r="D11" s="4">
        <v>300</v>
      </c>
      <c r="E11" s="5">
        <f t="shared" si="0"/>
        <v>40.333333333333336</v>
      </c>
      <c r="F11" s="6">
        <f t="shared" si="1"/>
        <v>75</v>
      </c>
    </row>
    <row r="12" spans="1:6" x14ac:dyDescent="0.3">
      <c r="A12" s="5">
        <f t="shared" si="2"/>
        <v>22</v>
      </c>
      <c r="B12" s="4">
        <v>250</v>
      </c>
      <c r="C12" s="4">
        <v>12.1</v>
      </c>
      <c r="D12" s="4">
        <v>350</v>
      </c>
      <c r="E12" s="5">
        <f t="shared" si="0"/>
        <v>34.571428571428569</v>
      </c>
      <c r="F12" s="6">
        <f t="shared" si="1"/>
        <v>77</v>
      </c>
    </row>
    <row r="13" spans="1:6" x14ac:dyDescent="0.3">
      <c r="A13" s="5">
        <f t="shared" si="2"/>
        <v>22</v>
      </c>
      <c r="B13" s="4">
        <v>280</v>
      </c>
      <c r="C13" s="4">
        <v>12.1</v>
      </c>
      <c r="D13" s="4">
        <v>400</v>
      </c>
      <c r="E13" s="5">
        <f t="shared" si="0"/>
        <v>30.25</v>
      </c>
      <c r="F13" s="6">
        <f t="shared" si="1"/>
        <v>78.571428571428569</v>
      </c>
    </row>
    <row r="14" spans="1:6" x14ac:dyDescent="0.3">
      <c r="A14" s="5">
        <f t="shared" si="2"/>
        <v>22</v>
      </c>
      <c r="B14" s="4">
        <v>340</v>
      </c>
      <c r="C14" s="4">
        <v>12.11</v>
      </c>
      <c r="D14" s="4">
        <v>500</v>
      </c>
      <c r="E14" s="5">
        <f t="shared" si="0"/>
        <v>24.22</v>
      </c>
      <c r="F14" s="6">
        <f t="shared" si="1"/>
        <v>80.94919786096257</v>
      </c>
    </row>
    <row r="15" spans="1:6" x14ac:dyDescent="0.3">
      <c r="A15" s="5">
        <f t="shared" si="2"/>
        <v>22</v>
      </c>
      <c r="B15" s="4">
        <v>400</v>
      </c>
      <c r="C15" s="4">
        <v>12.1</v>
      </c>
      <c r="D15" s="4">
        <v>600</v>
      </c>
      <c r="E15" s="5">
        <f t="shared" si="0"/>
        <v>20.166666666666668</v>
      </c>
      <c r="F15" s="6">
        <f t="shared" si="1"/>
        <v>82.5</v>
      </c>
    </row>
    <row r="16" spans="1:6" x14ac:dyDescent="0.3">
      <c r="A16" s="5">
        <f t="shared" si="2"/>
        <v>22</v>
      </c>
      <c r="B16" s="4">
        <v>470</v>
      </c>
      <c r="C16" s="4">
        <v>12.09</v>
      </c>
      <c r="D16" s="4">
        <v>700</v>
      </c>
      <c r="E16" s="5">
        <f t="shared" si="0"/>
        <v>17.271428571428572</v>
      </c>
      <c r="F16" s="6">
        <f t="shared" si="1"/>
        <v>81.847195357833655</v>
      </c>
    </row>
    <row r="18" spans="1:5" x14ac:dyDescent="0.3">
      <c r="A18" t="s">
        <v>5</v>
      </c>
      <c r="B18" s="11" t="s">
        <v>14</v>
      </c>
      <c r="C18" s="11"/>
      <c r="D18" s="11"/>
      <c r="E18" s="11"/>
    </row>
    <row r="19" spans="1:5" x14ac:dyDescent="0.3">
      <c r="A19" t="s">
        <v>6</v>
      </c>
      <c r="B19" s="11" t="s">
        <v>7</v>
      </c>
      <c r="C19" s="11"/>
      <c r="D19" s="11"/>
      <c r="E19" s="11"/>
    </row>
  </sheetData>
  <mergeCells count="4">
    <mergeCell ref="B2:C2"/>
    <mergeCell ref="D3:F3"/>
    <mergeCell ref="B18:E18"/>
    <mergeCell ref="B19:E19"/>
  </mergeCells>
  <pageMargins left="0.7" right="0.7" top="0.78740157499999996" bottom="0.78740157499999996" header="0.3" footer="0.3"/>
  <pageSetup paperSize="9" orientation="portrait" horizontalDpi="2400" verticalDpi="24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7" sqref="B17"/>
    </sheetView>
  </sheetViews>
  <sheetFormatPr baseColWidth="10" defaultRowHeight="14.4" x14ac:dyDescent="0.3"/>
  <cols>
    <col min="1" max="4" width="8.88671875" customWidth="1"/>
    <col min="5" max="5" width="11.109375" customWidth="1"/>
    <col min="6" max="6" width="8.6640625" customWidth="1"/>
  </cols>
  <sheetData>
    <row r="1" spans="1:6" ht="25.8" x14ac:dyDescent="0.5">
      <c r="A1" s="1" t="s">
        <v>0</v>
      </c>
    </row>
    <row r="2" spans="1:6" x14ac:dyDescent="0.3">
      <c r="A2" t="s">
        <v>1</v>
      </c>
      <c r="B2" s="10">
        <v>41812</v>
      </c>
      <c r="C2" s="10"/>
      <c r="D2" t="s">
        <v>3</v>
      </c>
      <c r="E2" s="8" t="s">
        <v>4</v>
      </c>
    </row>
    <row r="3" spans="1:6" x14ac:dyDescent="0.3">
      <c r="B3" s="7"/>
      <c r="C3" s="7"/>
      <c r="D3" s="11" t="s">
        <v>13</v>
      </c>
      <c r="E3" s="11"/>
      <c r="F3" s="11"/>
    </row>
    <row r="5" spans="1:6" x14ac:dyDescent="0.3">
      <c r="A5" s="3" t="s">
        <v>8</v>
      </c>
      <c r="B5" s="3" t="s">
        <v>9</v>
      </c>
      <c r="C5" s="3" t="s">
        <v>10</v>
      </c>
      <c r="D5" s="3" t="s">
        <v>11</v>
      </c>
      <c r="E5" s="3" t="s">
        <v>2</v>
      </c>
      <c r="F5" s="3" t="s">
        <v>15</v>
      </c>
    </row>
    <row r="6" spans="1:6" x14ac:dyDescent="0.3">
      <c r="A6" s="5">
        <v>28</v>
      </c>
      <c r="B6" s="4">
        <v>50</v>
      </c>
      <c r="C6" s="4">
        <v>12.15</v>
      </c>
      <c r="D6" s="4">
        <v>30</v>
      </c>
      <c r="E6" s="5">
        <f>1000*C6/D6</f>
        <v>405</v>
      </c>
      <c r="F6" s="6">
        <f>100*(D6*C6)/(B6*A6)</f>
        <v>26.035714285714285</v>
      </c>
    </row>
    <row r="7" spans="1:6" x14ac:dyDescent="0.3">
      <c r="A7" s="5">
        <f>A6</f>
        <v>28</v>
      </c>
      <c r="B7" s="4">
        <v>80</v>
      </c>
      <c r="C7" s="4">
        <v>12.13</v>
      </c>
      <c r="D7" s="4">
        <v>100</v>
      </c>
      <c r="E7" s="5">
        <f t="shared" ref="E7:E16" si="0">1000*C7/D7</f>
        <v>121.3</v>
      </c>
      <c r="F7" s="6">
        <f t="shared" ref="F7:F16" si="1">100*(D7*C7)/(B7*A7)</f>
        <v>54.151785714285715</v>
      </c>
    </row>
    <row r="8" spans="1:6" x14ac:dyDescent="0.3">
      <c r="A8" s="5">
        <f t="shared" ref="A8:A16" si="2">A7</f>
        <v>28</v>
      </c>
      <c r="B8" s="4">
        <v>100</v>
      </c>
      <c r="C8" s="4">
        <v>12.12</v>
      </c>
      <c r="D8" s="4">
        <v>150</v>
      </c>
      <c r="E8" s="5">
        <f t="shared" si="0"/>
        <v>80.8</v>
      </c>
      <c r="F8" s="6">
        <f t="shared" si="1"/>
        <v>64.928571428571416</v>
      </c>
    </row>
    <row r="9" spans="1:6" x14ac:dyDescent="0.3">
      <c r="A9" s="5">
        <f t="shared" si="2"/>
        <v>28</v>
      </c>
      <c r="B9" s="4">
        <v>130</v>
      </c>
      <c r="C9" s="4">
        <v>12.12</v>
      </c>
      <c r="D9" s="4">
        <v>200</v>
      </c>
      <c r="E9" s="5">
        <f t="shared" si="0"/>
        <v>60.6</v>
      </c>
      <c r="F9" s="6">
        <f t="shared" si="1"/>
        <v>66.593406593406598</v>
      </c>
    </row>
    <row r="10" spans="1:6" x14ac:dyDescent="0.3">
      <c r="A10" s="5">
        <f t="shared" si="2"/>
        <v>28</v>
      </c>
      <c r="B10" s="4">
        <v>150</v>
      </c>
      <c r="C10" s="4">
        <v>12.1</v>
      </c>
      <c r="D10" s="4">
        <v>250</v>
      </c>
      <c r="E10" s="5">
        <f t="shared" si="0"/>
        <v>48.4</v>
      </c>
      <c r="F10" s="6">
        <f t="shared" si="1"/>
        <v>72.023809523809518</v>
      </c>
    </row>
    <row r="11" spans="1:6" x14ac:dyDescent="0.3">
      <c r="A11" s="5">
        <f t="shared" si="2"/>
        <v>28</v>
      </c>
      <c r="B11" s="4">
        <v>170</v>
      </c>
      <c r="C11" s="4">
        <v>12.1</v>
      </c>
      <c r="D11" s="4">
        <v>300</v>
      </c>
      <c r="E11" s="5">
        <f t="shared" si="0"/>
        <v>40.333333333333336</v>
      </c>
      <c r="F11" s="6">
        <f t="shared" si="1"/>
        <v>76.260504201680675</v>
      </c>
    </row>
    <row r="12" spans="1:6" x14ac:dyDescent="0.3">
      <c r="A12" s="5">
        <f t="shared" si="2"/>
        <v>28</v>
      </c>
      <c r="B12" s="4">
        <v>200</v>
      </c>
      <c r="C12" s="4">
        <v>12.1</v>
      </c>
      <c r="D12" s="4">
        <v>350</v>
      </c>
      <c r="E12" s="5">
        <f t="shared" si="0"/>
        <v>34.571428571428569</v>
      </c>
      <c r="F12" s="6">
        <f t="shared" si="1"/>
        <v>75.625</v>
      </c>
    </row>
    <row r="13" spans="1:6" x14ac:dyDescent="0.3">
      <c r="A13" s="5">
        <f t="shared" si="2"/>
        <v>28</v>
      </c>
      <c r="B13" s="4">
        <v>220</v>
      </c>
      <c r="C13" s="4">
        <v>12.1</v>
      </c>
      <c r="D13" s="4">
        <v>400</v>
      </c>
      <c r="E13" s="5">
        <f t="shared" si="0"/>
        <v>30.25</v>
      </c>
      <c r="F13" s="6">
        <f t="shared" si="1"/>
        <v>78.571428571428569</v>
      </c>
    </row>
    <row r="14" spans="1:6" x14ac:dyDescent="0.3">
      <c r="A14" s="5">
        <f t="shared" si="2"/>
        <v>28</v>
      </c>
      <c r="B14" s="4">
        <v>270</v>
      </c>
      <c r="C14" s="4">
        <v>12.11</v>
      </c>
      <c r="D14" s="4">
        <v>500</v>
      </c>
      <c r="E14" s="5">
        <f t="shared" si="0"/>
        <v>24.22</v>
      </c>
      <c r="F14" s="6">
        <f t="shared" si="1"/>
        <v>80.092592592592595</v>
      </c>
    </row>
    <row r="15" spans="1:6" x14ac:dyDescent="0.3">
      <c r="A15" s="5">
        <f t="shared" si="2"/>
        <v>28</v>
      </c>
      <c r="B15" s="4">
        <v>320</v>
      </c>
      <c r="C15" s="4">
        <v>12.1</v>
      </c>
      <c r="D15" s="4">
        <v>600</v>
      </c>
      <c r="E15" s="5">
        <f t="shared" si="0"/>
        <v>20.166666666666668</v>
      </c>
      <c r="F15" s="6">
        <f t="shared" si="1"/>
        <v>81.026785714285708</v>
      </c>
    </row>
    <row r="16" spans="1:6" x14ac:dyDescent="0.3">
      <c r="A16" s="5">
        <f t="shared" si="2"/>
        <v>28</v>
      </c>
      <c r="B16" s="4">
        <v>370</v>
      </c>
      <c r="C16" s="4">
        <v>12.09</v>
      </c>
      <c r="D16" s="4">
        <v>700</v>
      </c>
      <c r="E16" s="5">
        <f t="shared" si="0"/>
        <v>17.271428571428572</v>
      </c>
      <c r="F16" s="6">
        <f t="shared" si="1"/>
        <v>81.689189189189193</v>
      </c>
    </row>
    <row r="18" spans="1:5" x14ac:dyDescent="0.3">
      <c r="A18" t="s">
        <v>5</v>
      </c>
      <c r="B18" s="11" t="s">
        <v>14</v>
      </c>
      <c r="C18" s="11"/>
      <c r="D18" s="11"/>
      <c r="E18" s="11"/>
    </row>
    <row r="19" spans="1:5" x14ac:dyDescent="0.3">
      <c r="A19" t="s">
        <v>6</v>
      </c>
      <c r="B19" s="11" t="s">
        <v>7</v>
      </c>
      <c r="C19" s="11"/>
      <c r="D19" s="11"/>
      <c r="E19" s="11"/>
    </row>
  </sheetData>
  <mergeCells count="4">
    <mergeCell ref="B2:C2"/>
    <mergeCell ref="D3:F3"/>
    <mergeCell ref="B18:E18"/>
    <mergeCell ref="B19:E1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UE=16V</vt:lpstr>
      <vt:lpstr>UE=22V</vt:lpstr>
      <vt:lpstr>UE=28V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changpuak</dc:creator>
  <cp:lastModifiedBy>changpuak</cp:lastModifiedBy>
  <dcterms:created xsi:type="dcterms:W3CDTF">2014-06-21T20:33:17Z</dcterms:created>
  <dcterms:modified xsi:type="dcterms:W3CDTF">2014-06-22T10:32:50Z</dcterms:modified>
</cp:coreProperties>
</file>