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Changpuak\Desktop\websites\changpuak.ch\electronics\vco-osc-pll\Levelmod\"/>
    </mc:Choice>
  </mc:AlternateContent>
  <bookViews>
    <workbookView xWindow="0" yWindow="0" windowWidth="22560" windowHeight="8700" tabRatio="693"/>
  </bookViews>
  <sheets>
    <sheet name="Overview" sheetId="1" r:id="rId1"/>
    <sheet name="1 MHz" sheetId="2" r:id="rId2"/>
    <sheet name="51 MHz" sheetId="3" r:id="rId3"/>
    <sheet name="101 MHz" sheetId="4" r:id="rId4"/>
    <sheet name="151 MHz" sheetId="5" r:id="rId5"/>
    <sheet name="201 MHz" sheetId="6" r:id="rId6"/>
    <sheet name="251 MHz" sheetId="7" r:id="rId7"/>
    <sheet name="300 MHz" sheetId="8" r:id="rId8"/>
    <sheet name="350 MHz" sheetId="9" r:id="rId9"/>
    <sheet name="400 MHz" sheetId="10" r:id="rId10"/>
    <sheet name="440 MHz" sheetId="11" r:id="rId11"/>
    <sheet name="470 MHz" sheetId="12" r:id="rId12"/>
    <sheet name="490 MHz" sheetId="13" r:id="rId13"/>
    <sheet name="500 MHz" sheetId="14" r:id="rId14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24" i="1"/>
  <c r="B23" i="1"/>
  <c r="B22" i="1"/>
  <c r="B21" i="1"/>
  <c r="B23" i="14"/>
  <c r="B3" i="14" s="1"/>
  <c r="B4" i="14" s="1"/>
  <c r="B5" i="14" s="1"/>
  <c r="B21" i="14"/>
  <c r="C20" i="14"/>
  <c r="B21" i="13"/>
  <c r="B23" i="13" s="1"/>
  <c r="B3" i="13" s="1"/>
  <c r="B4" i="13" s="1"/>
  <c r="B5" i="13" s="1"/>
  <c r="C20" i="13"/>
  <c r="B21" i="12"/>
  <c r="B23" i="12" s="1"/>
  <c r="B3" i="12" s="1"/>
  <c r="B4" i="12" s="1"/>
  <c r="B5" i="12" s="1"/>
  <c r="C20" i="12"/>
  <c r="B21" i="11"/>
  <c r="B23" i="11" s="1"/>
  <c r="B3" i="11" s="1"/>
  <c r="B4" i="11" s="1"/>
  <c r="B5" i="11" s="1"/>
  <c r="C20" i="11"/>
  <c r="B21" i="10"/>
  <c r="B23" i="10" s="1"/>
  <c r="B3" i="10" s="1"/>
  <c r="B4" i="10" s="1"/>
  <c r="B5" i="10" s="1"/>
  <c r="C20" i="10"/>
  <c r="B21" i="9"/>
  <c r="B23" i="9" s="1"/>
  <c r="B3" i="9" s="1"/>
  <c r="B4" i="9" s="1"/>
  <c r="B5" i="9" s="1"/>
  <c r="C20" i="9"/>
  <c r="B21" i="8"/>
  <c r="B23" i="8" s="1"/>
  <c r="B3" i="8" s="1"/>
  <c r="B4" i="8" s="1"/>
  <c r="B5" i="8" s="1"/>
  <c r="C20" i="8"/>
  <c r="B27" i="1"/>
  <c r="B26" i="1"/>
  <c r="B20" i="1"/>
  <c r="B19" i="1"/>
  <c r="B18" i="1"/>
  <c r="C27" i="1"/>
  <c r="C26" i="1"/>
  <c r="C25" i="1"/>
  <c r="C24" i="1"/>
  <c r="C23" i="1"/>
  <c r="C22" i="1"/>
  <c r="C21" i="1"/>
  <c r="C20" i="1"/>
  <c r="C19" i="1"/>
  <c r="C18" i="1"/>
  <c r="C17" i="1"/>
  <c r="B17" i="1"/>
  <c r="B23" i="7"/>
  <c r="B3" i="7" s="1"/>
  <c r="B4" i="7" s="1"/>
  <c r="B5" i="7" s="1"/>
  <c r="B21" i="7"/>
  <c r="C20" i="7"/>
  <c r="B21" i="6"/>
  <c r="B23" i="6" s="1"/>
  <c r="B3" i="6" s="1"/>
  <c r="B4" i="6" s="1"/>
  <c r="B5" i="6" s="1"/>
  <c r="C20" i="6"/>
  <c r="B21" i="5"/>
  <c r="B23" i="5" s="1"/>
  <c r="B3" i="5" s="1"/>
  <c r="B4" i="5" s="1"/>
  <c r="B5" i="5" s="1"/>
  <c r="C20" i="5"/>
  <c r="B21" i="4"/>
  <c r="B23" i="4" s="1"/>
  <c r="B3" i="4" s="1"/>
  <c r="B4" i="4" s="1"/>
  <c r="B5" i="4" s="1"/>
  <c r="C20" i="4"/>
  <c r="C5" i="14" l="1"/>
  <c r="B6" i="14"/>
  <c r="B6" i="13"/>
  <c r="C5" i="13"/>
  <c r="B6" i="12"/>
  <c r="C5" i="12"/>
  <c r="B6" i="11"/>
  <c r="C5" i="11"/>
  <c r="C5" i="10"/>
  <c r="B6" i="10"/>
  <c r="C5" i="9"/>
  <c r="B6" i="9"/>
  <c r="B6" i="8"/>
  <c r="C5" i="8"/>
  <c r="B6" i="7"/>
  <c r="C5" i="7"/>
  <c r="B6" i="6"/>
  <c r="C5" i="6"/>
  <c r="B6" i="5"/>
  <c r="C5" i="5"/>
  <c r="B6" i="4"/>
  <c r="C5" i="4"/>
  <c r="C3" i="3"/>
  <c r="C4" i="3"/>
  <c r="C16" i="1"/>
  <c r="B16" i="1"/>
  <c r="B21" i="3"/>
  <c r="B23" i="3" s="1"/>
  <c r="B3" i="3" s="1"/>
  <c r="B4" i="3" s="1"/>
  <c r="B5" i="3" s="1"/>
  <c r="C20" i="3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B18" i="2"/>
  <c r="B19" i="2" s="1"/>
  <c r="B14" i="2"/>
  <c r="B15" i="2"/>
  <c r="B16" i="2"/>
  <c r="B17" i="2"/>
  <c r="C15" i="1"/>
  <c r="B15" i="1"/>
  <c r="B7" i="14" l="1"/>
  <c r="C6" i="14"/>
  <c r="B7" i="13"/>
  <c r="C6" i="13"/>
  <c r="B7" i="12"/>
  <c r="C6" i="12"/>
  <c r="C6" i="11"/>
  <c r="B7" i="11"/>
  <c r="B7" i="10"/>
  <c r="C6" i="10"/>
  <c r="B7" i="9"/>
  <c r="C6" i="9"/>
  <c r="B7" i="8"/>
  <c r="C6" i="8"/>
  <c r="C6" i="7"/>
  <c r="B7" i="7"/>
  <c r="B7" i="6"/>
  <c r="C6" i="6"/>
  <c r="B7" i="5"/>
  <c r="C6" i="5"/>
  <c r="B7" i="4"/>
  <c r="C6" i="4"/>
  <c r="C5" i="3"/>
  <c r="B6" i="3"/>
  <c r="A24" i="1"/>
  <c r="A25" i="1" s="1"/>
  <c r="A26" i="1" s="1"/>
  <c r="A27" i="1" s="1"/>
  <c r="A17" i="1"/>
  <c r="A18" i="1"/>
  <c r="A19" i="1"/>
  <c r="A20" i="1"/>
  <c r="A21" i="1"/>
  <c r="A22" i="1"/>
  <c r="A23" i="1"/>
  <c r="A16" i="1"/>
  <c r="A15" i="1"/>
  <c r="B12" i="1"/>
  <c r="B8" i="14" l="1"/>
  <c r="C7" i="14"/>
  <c r="B8" i="13"/>
  <c r="C7" i="13"/>
  <c r="B8" i="12"/>
  <c r="C7" i="12"/>
  <c r="C7" i="11"/>
  <c r="B8" i="11"/>
  <c r="B8" i="10"/>
  <c r="C7" i="10"/>
  <c r="B8" i="9"/>
  <c r="C7" i="9"/>
  <c r="B8" i="8"/>
  <c r="C7" i="8"/>
  <c r="B8" i="7"/>
  <c r="C7" i="7"/>
  <c r="B8" i="6"/>
  <c r="C7" i="6"/>
  <c r="B8" i="5"/>
  <c r="C7" i="5"/>
  <c r="B8" i="4"/>
  <c r="C7" i="4"/>
  <c r="B7" i="3"/>
  <c r="C6" i="3"/>
  <c r="C8" i="14" l="1"/>
  <c r="B9" i="14"/>
  <c r="B9" i="13"/>
  <c r="C8" i="13"/>
  <c r="B9" i="12"/>
  <c r="C8" i="12"/>
  <c r="B9" i="11"/>
  <c r="C8" i="11"/>
  <c r="C8" i="10"/>
  <c r="B9" i="10"/>
  <c r="B9" i="9"/>
  <c r="C8" i="9"/>
  <c r="C8" i="8"/>
  <c r="B9" i="8"/>
  <c r="C8" i="7"/>
  <c r="B9" i="7"/>
  <c r="B9" i="6"/>
  <c r="C8" i="6"/>
  <c r="B9" i="5"/>
  <c r="C8" i="5"/>
  <c r="C8" i="4"/>
  <c r="B9" i="4"/>
  <c r="B8" i="3"/>
  <c r="C7" i="3"/>
  <c r="B10" i="14" l="1"/>
  <c r="C9" i="14"/>
  <c r="B10" i="13"/>
  <c r="C9" i="13"/>
  <c r="B10" i="12"/>
  <c r="C9" i="12"/>
  <c r="B10" i="11"/>
  <c r="C9" i="11"/>
  <c r="B10" i="10"/>
  <c r="C9" i="10"/>
  <c r="C9" i="9"/>
  <c r="B10" i="9"/>
  <c r="B10" i="8"/>
  <c r="C9" i="8"/>
  <c r="B10" i="7"/>
  <c r="C9" i="7"/>
  <c r="B10" i="6"/>
  <c r="C9" i="6"/>
  <c r="B10" i="5"/>
  <c r="C9" i="5"/>
  <c r="B10" i="4"/>
  <c r="C9" i="4"/>
  <c r="B9" i="3"/>
  <c r="C8" i="3"/>
  <c r="B11" i="14" l="1"/>
  <c r="C10" i="14"/>
  <c r="B11" i="13"/>
  <c r="C10" i="13"/>
  <c r="B11" i="12"/>
  <c r="C10" i="12"/>
  <c r="B11" i="11"/>
  <c r="C10" i="11"/>
  <c r="B11" i="10"/>
  <c r="C10" i="10"/>
  <c r="B11" i="9"/>
  <c r="C10" i="9"/>
  <c r="C10" i="8"/>
  <c r="B11" i="8"/>
  <c r="B11" i="7"/>
  <c r="C10" i="7"/>
  <c r="C10" i="6"/>
  <c r="B11" i="6"/>
  <c r="B11" i="5"/>
  <c r="C10" i="5"/>
  <c r="B11" i="4"/>
  <c r="C10" i="4"/>
  <c r="B10" i="3"/>
  <c r="C9" i="3"/>
  <c r="B12" i="14" l="1"/>
  <c r="C11" i="14"/>
  <c r="B12" i="13"/>
  <c r="C11" i="13"/>
  <c r="B12" i="12"/>
  <c r="C11" i="12"/>
  <c r="C11" i="11"/>
  <c r="B12" i="11"/>
  <c r="B12" i="10"/>
  <c r="C11" i="10"/>
  <c r="B12" i="9"/>
  <c r="C11" i="9"/>
  <c r="B12" i="8"/>
  <c r="C11" i="8"/>
  <c r="C11" i="7"/>
  <c r="B12" i="7"/>
  <c r="B12" i="6"/>
  <c r="C11" i="6"/>
  <c r="B12" i="5"/>
  <c r="C11" i="5"/>
  <c r="B12" i="4"/>
  <c r="C11" i="4"/>
  <c r="B11" i="3"/>
  <c r="C10" i="3"/>
  <c r="C12" i="14" l="1"/>
  <c r="B13" i="14"/>
  <c r="B13" i="13"/>
  <c r="C12" i="13"/>
  <c r="B13" i="12"/>
  <c r="C12" i="12"/>
  <c r="C12" i="11"/>
  <c r="B13" i="11"/>
  <c r="B13" i="10"/>
  <c r="C12" i="10"/>
  <c r="B13" i="9"/>
  <c r="C12" i="9"/>
  <c r="C12" i="8"/>
  <c r="B13" i="8"/>
  <c r="C12" i="7"/>
  <c r="B13" i="7"/>
  <c r="B13" i="6"/>
  <c r="C12" i="6"/>
  <c r="B13" i="5"/>
  <c r="C12" i="5"/>
  <c r="C12" i="4"/>
  <c r="B13" i="4"/>
  <c r="C11" i="3"/>
  <c r="B12" i="3"/>
  <c r="B14" i="14" l="1"/>
  <c r="C13" i="14"/>
  <c r="C13" i="13"/>
  <c r="B14" i="13"/>
  <c r="B14" i="12"/>
  <c r="C13" i="12"/>
  <c r="B14" i="11"/>
  <c r="C13" i="11"/>
  <c r="C13" i="10"/>
  <c r="B14" i="10"/>
  <c r="B14" i="9"/>
  <c r="C13" i="9"/>
  <c r="B14" i="8"/>
  <c r="C13" i="8"/>
  <c r="B14" i="7"/>
  <c r="C13" i="7"/>
  <c r="B14" i="6"/>
  <c r="C13" i="6"/>
  <c r="B14" i="5"/>
  <c r="C13" i="5"/>
  <c r="B14" i="4"/>
  <c r="C13" i="4"/>
  <c r="B13" i="3"/>
  <c r="C12" i="3"/>
  <c r="B15" i="14" l="1"/>
  <c r="C14" i="14"/>
  <c r="B15" i="13"/>
  <c r="C14" i="13"/>
  <c r="B15" i="12"/>
  <c r="C14" i="12"/>
  <c r="C14" i="11"/>
  <c r="B15" i="11"/>
  <c r="B15" i="10"/>
  <c r="C14" i="10"/>
  <c r="C14" i="9"/>
  <c r="B15" i="9"/>
  <c r="B15" i="8"/>
  <c r="C14" i="8"/>
  <c r="C14" i="7"/>
  <c r="B15" i="7"/>
  <c r="B15" i="6"/>
  <c r="C14" i="6"/>
  <c r="B15" i="5"/>
  <c r="C14" i="5"/>
  <c r="B15" i="4"/>
  <c r="C14" i="4"/>
  <c r="B14" i="3"/>
  <c r="C13" i="3"/>
  <c r="B16" i="14" l="1"/>
  <c r="C15" i="14"/>
  <c r="B16" i="13"/>
  <c r="C15" i="13"/>
  <c r="B16" i="12"/>
  <c r="C15" i="12"/>
  <c r="C15" i="11"/>
  <c r="B16" i="11"/>
  <c r="B16" i="10"/>
  <c r="C15" i="10"/>
  <c r="B16" i="9"/>
  <c r="C15" i="9"/>
  <c r="B16" i="8"/>
  <c r="C15" i="8"/>
  <c r="B16" i="7"/>
  <c r="C15" i="7"/>
  <c r="B16" i="6"/>
  <c r="C15" i="6"/>
  <c r="B16" i="5"/>
  <c r="C15" i="5"/>
  <c r="B16" i="4"/>
  <c r="C15" i="4"/>
  <c r="B15" i="3"/>
  <c r="C14" i="3"/>
  <c r="C16" i="14" l="1"/>
  <c r="B17" i="14"/>
  <c r="B17" i="13"/>
  <c r="C16" i="13"/>
  <c r="B17" i="12"/>
  <c r="C16" i="12"/>
  <c r="C16" i="11"/>
  <c r="B17" i="11"/>
  <c r="B17" i="10"/>
  <c r="C16" i="10"/>
  <c r="B17" i="9"/>
  <c r="C16" i="9"/>
  <c r="C16" i="8"/>
  <c r="B17" i="8"/>
  <c r="C16" i="7"/>
  <c r="B17" i="7"/>
  <c r="C16" i="6"/>
  <c r="B17" i="6"/>
  <c r="B17" i="5"/>
  <c r="C16" i="5"/>
  <c r="C16" i="4"/>
  <c r="B17" i="4"/>
  <c r="B16" i="3"/>
  <c r="C15" i="3"/>
  <c r="B18" i="14" l="1"/>
  <c r="C17" i="14"/>
  <c r="C17" i="13"/>
  <c r="B18" i="13"/>
  <c r="B18" i="12"/>
  <c r="C17" i="12"/>
  <c r="B18" i="11"/>
  <c r="C17" i="11"/>
  <c r="B18" i="10"/>
  <c r="C17" i="10"/>
  <c r="C17" i="9"/>
  <c r="B18" i="9"/>
  <c r="B18" i="8"/>
  <c r="C17" i="8"/>
  <c r="B18" i="7"/>
  <c r="C17" i="7"/>
  <c r="B18" i="6"/>
  <c r="C17" i="6"/>
  <c r="C17" i="5"/>
  <c r="B18" i="5"/>
  <c r="B18" i="4"/>
  <c r="C17" i="4"/>
  <c r="B17" i="3"/>
  <c r="C16" i="3"/>
  <c r="C18" i="14" l="1"/>
  <c r="B19" i="14"/>
  <c r="C19" i="14" s="1"/>
  <c r="B19" i="13"/>
  <c r="C19" i="13" s="1"/>
  <c r="C18" i="13"/>
  <c r="B19" i="12"/>
  <c r="C19" i="12" s="1"/>
  <c r="C18" i="12"/>
  <c r="C18" i="11"/>
  <c r="B19" i="11"/>
  <c r="C19" i="11" s="1"/>
  <c r="B19" i="10"/>
  <c r="C19" i="10" s="1"/>
  <c r="C18" i="10"/>
  <c r="C18" i="9"/>
  <c r="B19" i="9"/>
  <c r="C19" i="9" s="1"/>
  <c r="B19" i="8"/>
  <c r="C19" i="8" s="1"/>
  <c r="C18" i="8"/>
  <c r="C18" i="7"/>
  <c r="B19" i="7"/>
  <c r="C19" i="7" s="1"/>
  <c r="B19" i="6"/>
  <c r="C19" i="6" s="1"/>
  <c r="C18" i="6"/>
  <c r="C18" i="5"/>
  <c r="B19" i="5"/>
  <c r="C19" i="5" s="1"/>
  <c r="B19" i="4"/>
  <c r="C19" i="4" s="1"/>
  <c r="C18" i="4"/>
  <c r="C17" i="3"/>
  <c r="B18" i="3"/>
  <c r="B19" i="3" l="1"/>
  <c r="C19" i="3" s="1"/>
  <c r="C18" i="3"/>
  <c r="B21" i="2" l="1"/>
  <c r="B23" i="2" s="1"/>
  <c r="B3" i="2" s="1"/>
  <c r="B4" i="2" s="1"/>
  <c r="B5" i="2" s="1"/>
  <c r="B6" i="2" s="1"/>
  <c r="B7" i="2" s="1"/>
  <c r="B8" i="2" s="1"/>
  <c r="B9" i="2" s="1"/>
  <c r="B10" i="2" s="1"/>
  <c r="B11" i="2" s="1"/>
  <c r="B12" i="2" s="1"/>
  <c r="B13" i="2" s="1"/>
</calcChain>
</file>

<file path=xl/sharedStrings.xml><?xml version="1.0" encoding="utf-8"?>
<sst xmlns="http://schemas.openxmlformats.org/spreadsheetml/2006/main" count="195" uniqueCount="61">
  <si>
    <t>Sensor</t>
  </si>
  <si>
    <t>AD8307</t>
  </si>
  <si>
    <t>Type</t>
  </si>
  <si>
    <t>0x00</t>
  </si>
  <si>
    <t>Serial</t>
  </si>
  <si>
    <t>0x0000</t>
  </si>
  <si>
    <t>0x02</t>
  </si>
  <si>
    <t>Reference Voltage</t>
  </si>
  <si>
    <t>0x04</t>
  </si>
  <si>
    <t>Frequency Low [MHz]</t>
  </si>
  <si>
    <t>Frequency High [MHz]</t>
  </si>
  <si>
    <t>Level Low [dBm]</t>
  </si>
  <si>
    <t>Level High [dBm]</t>
  </si>
  <si>
    <t>0x08</t>
  </si>
  <si>
    <t>0x0C</t>
  </si>
  <si>
    <t>0x18</t>
  </si>
  <si>
    <t>0x1C</t>
  </si>
  <si>
    <t>Span [MHz]</t>
  </si>
  <si>
    <t>Frequency [MHz]</t>
  </si>
  <si>
    <t>0x10</t>
  </si>
  <si>
    <t>0x14</t>
  </si>
  <si>
    <t>0x20</t>
  </si>
  <si>
    <t>0x28</t>
  </si>
  <si>
    <t>0x30</t>
  </si>
  <si>
    <t>0x38</t>
  </si>
  <si>
    <t>0x40</t>
  </si>
  <si>
    <t>0x48</t>
  </si>
  <si>
    <t>0x50</t>
  </si>
  <si>
    <t>0x58</t>
  </si>
  <si>
    <t>0x60</t>
  </si>
  <si>
    <t>0x68</t>
  </si>
  <si>
    <t>0x70</t>
  </si>
  <si>
    <t>0x78</t>
  </si>
  <si>
    <t>0x24</t>
  </si>
  <si>
    <t>0x34</t>
  </si>
  <si>
    <t>0x44</t>
  </si>
  <si>
    <t>0x54</t>
  </si>
  <si>
    <t>0x64</t>
  </si>
  <si>
    <t>0x74</t>
  </si>
  <si>
    <t>0x2C</t>
  </si>
  <si>
    <t>0x3C</t>
  </si>
  <si>
    <t>0x4C</t>
  </si>
  <si>
    <t>0x5C</t>
  </si>
  <si>
    <t>0x6C</t>
  </si>
  <si>
    <t>0x7C</t>
  </si>
  <si>
    <t>SLOPE</t>
  </si>
  <si>
    <t>INTERCEPT</t>
  </si>
  <si>
    <t>Voltage</t>
  </si>
  <si>
    <t>Power [dBm]</t>
  </si>
  <si>
    <t>Minimum</t>
  </si>
  <si>
    <t>Maximum</t>
  </si>
  <si>
    <t>Steps</t>
  </si>
  <si>
    <t>dB / Step</t>
  </si>
  <si>
    <t>Delta dB</t>
  </si>
  <si>
    <t>LINEAR</t>
  </si>
  <si>
    <t>Delete or add values from the "linear" section, therefore, that R^2 = 0.9999</t>
  </si>
  <si>
    <t>Source</t>
  </si>
  <si>
    <t>Rohde &amp; Schwarz SMC 100 A</t>
  </si>
  <si>
    <t>Date</t>
  </si>
  <si>
    <t>Operator</t>
  </si>
  <si>
    <t>RW / 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</si>
</sst>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0.00000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5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3" borderId="0" xfId="0" applyFill="1" applyAlignment="1">
      <alignment horizontal="left"/>
    </xf>
    <xf numFmtId="0" fontId="0" fillId="5" borderId="0" xfId="0" quotePrefix="1" applyFill="1"/>
    <xf numFmtId="0" fontId="0" fillId="6" borderId="0" xfId="0" applyFill="1" applyAlignment="1">
      <alignment horizontal="left"/>
    </xf>
    <xf numFmtId="165" fontId="0" fillId="4" borderId="0" xfId="0" applyNumberFormat="1" applyFill="1" applyAlignment="1">
      <alignment horizontal="left"/>
    </xf>
    <xf numFmtId="2" fontId="0" fillId="4" borderId="0" xfId="0" applyNumberFormat="1" applyFill="1" applyAlignment="1">
      <alignment horizontal="left"/>
    </xf>
    <xf numFmtId="2" fontId="0" fillId="5" borderId="0" xfId="0" applyNumberFormat="1" applyFill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0" fillId="0" borderId="0" xfId="0" applyAlignment="1">
      <alignment horizontal="left" indent="1"/>
    </xf>
    <xf numFmtId="0" fontId="0" fillId="7" borderId="1" xfId="0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1" xfId="0" applyNumberFormat="1" applyFill="1" applyBorder="1" applyAlignment="1">
      <alignment horizontal="center"/>
    </xf>
    <xf numFmtId="164" fontId="0" fillId="8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 vertical="center" textRotation="90" wrapText="1"/>
    </xf>
    <xf numFmtId="165" fontId="0" fillId="7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Overview!$B$14</c:f>
              <c:strCache>
                <c:ptCount val="1"/>
                <c:pt idx="0">
                  <c:v>SLOPE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Overview!$A$15:$A$27</c:f>
              <c:numCache>
                <c:formatCode>0</c:formatCode>
                <c:ptCount val="13"/>
                <c:pt idx="0">
                  <c:v>1</c:v>
                </c:pt>
                <c:pt idx="1">
                  <c:v>50.900000000000006</c:v>
                </c:pt>
                <c:pt idx="2">
                  <c:v>100.80000000000001</c:v>
                </c:pt>
                <c:pt idx="3">
                  <c:v>150.70000000000002</c:v>
                </c:pt>
                <c:pt idx="4">
                  <c:v>200.60000000000002</c:v>
                </c:pt>
                <c:pt idx="5">
                  <c:v>250.50000000000003</c:v>
                </c:pt>
                <c:pt idx="6">
                  <c:v>300.40000000000003</c:v>
                </c:pt>
                <c:pt idx="7">
                  <c:v>350.30000000000007</c:v>
                </c:pt>
                <c:pt idx="8">
                  <c:v>400.20000000000005</c:v>
                </c:pt>
                <c:pt idx="9">
                  <c:v>440.12000000000006</c:v>
                </c:pt>
                <c:pt idx="10">
                  <c:v>470.06000000000006</c:v>
                </c:pt>
                <c:pt idx="11">
                  <c:v>490.02000000000004</c:v>
                </c:pt>
                <c:pt idx="12">
                  <c:v>500.00000000000006</c:v>
                </c:pt>
              </c:numCache>
            </c:numRef>
          </c:xVal>
          <c:yVal>
            <c:numRef>
              <c:f>Overview!$B$15:$B$27</c:f>
              <c:numCache>
                <c:formatCode>General</c:formatCode>
                <c:ptCount val="13"/>
                <c:pt idx="0">
                  <c:v>39.280999999999999</c:v>
                </c:pt>
                <c:pt idx="1">
                  <c:v>40.008000000000003</c:v>
                </c:pt>
                <c:pt idx="2">
                  <c:v>39.847000000000001</c:v>
                </c:pt>
                <c:pt idx="3">
                  <c:v>40.156999999999996</c:v>
                </c:pt>
                <c:pt idx="4">
                  <c:v>39.948</c:v>
                </c:pt>
                <c:pt idx="5">
                  <c:v>39.374000000000002</c:v>
                </c:pt>
                <c:pt idx="6">
                  <c:v>39.195999999999998</c:v>
                </c:pt>
                <c:pt idx="7">
                  <c:v>39.125</c:v>
                </c:pt>
                <c:pt idx="8">
                  <c:v>39.284999999999997</c:v>
                </c:pt>
                <c:pt idx="9">
                  <c:v>39.189</c:v>
                </c:pt>
                <c:pt idx="10">
                  <c:v>38.851999999999997</c:v>
                </c:pt>
                <c:pt idx="11">
                  <c:v>38.557000000000002</c:v>
                </c:pt>
                <c:pt idx="12">
                  <c:v>38.408999999999999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DCB-43EA-A361-24C3DF6DF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1699680"/>
        <c:axId val="1311700928"/>
      </c:scatterChart>
      <c:scatterChart>
        <c:scatterStyle val="lineMarker"/>
        <c:varyColors val="0"/>
        <c:ser>
          <c:idx val="1"/>
          <c:order val="1"/>
          <c:tx>
            <c:strRef>
              <c:f>Overview!$C$14</c:f>
              <c:strCache>
                <c:ptCount val="1"/>
                <c:pt idx="0">
                  <c:v>INTERCEPT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25400">
                <a:solidFill>
                  <a:schemeClr val="accent2"/>
                </a:solidFill>
              </a:ln>
              <a:effectLst/>
            </c:spPr>
          </c:marker>
          <c:xVal>
            <c:numRef>
              <c:f>Overview!$A$15:$A$27</c:f>
              <c:numCache>
                <c:formatCode>0</c:formatCode>
                <c:ptCount val="13"/>
                <c:pt idx="0">
                  <c:v>1</c:v>
                </c:pt>
                <c:pt idx="1">
                  <c:v>50.900000000000006</c:v>
                </c:pt>
                <c:pt idx="2">
                  <c:v>100.80000000000001</c:v>
                </c:pt>
                <c:pt idx="3">
                  <c:v>150.70000000000002</c:v>
                </c:pt>
                <c:pt idx="4">
                  <c:v>200.60000000000002</c:v>
                </c:pt>
                <c:pt idx="5">
                  <c:v>250.50000000000003</c:v>
                </c:pt>
                <c:pt idx="6">
                  <c:v>300.40000000000003</c:v>
                </c:pt>
                <c:pt idx="7">
                  <c:v>350.30000000000007</c:v>
                </c:pt>
                <c:pt idx="8">
                  <c:v>400.20000000000005</c:v>
                </c:pt>
                <c:pt idx="9">
                  <c:v>440.12000000000006</c:v>
                </c:pt>
                <c:pt idx="10">
                  <c:v>470.06000000000006</c:v>
                </c:pt>
                <c:pt idx="11">
                  <c:v>490.02000000000004</c:v>
                </c:pt>
                <c:pt idx="12">
                  <c:v>500.00000000000006</c:v>
                </c:pt>
              </c:numCache>
            </c:numRef>
          </c:xVal>
          <c:yVal>
            <c:numRef>
              <c:f>Overview!$C$15:$C$27</c:f>
              <c:numCache>
                <c:formatCode>General</c:formatCode>
                <c:ptCount val="13"/>
                <c:pt idx="0">
                  <c:v>-85.837000000000003</c:v>
                </c:pt>
                <c:pt idx="1">
                  <c:v>-86.543999999999997</c:v>
                </c:pt>
                <c:pt idx="2">
                  <c:v>-85.540999999999997</c:v>
                </c:pt>
                <c:pt idx="3" formatCode="0.000">
                  <c:v>-85.41</c:v>
                </c:pt>
                <c:pt idx="4">
                  <c:v>-84.102000000000004</c:v>
                </c:pt>
                <c:pt idx="5">
                  <c:v>-81.959000000000003</c:v>
                </c:pt>
                <c:pt idx="6">
                  <c:v>-80.757999999999996</c:v>
                </c:pt>
                <c:pt idx="7">
                  <c:v>-79.936000000000007</c:v>
                </c:pt>
                <c:pt idx="8">
                  <c:v>-79.236999999999995</c:v>
                </c:pt>
                <c:pt idx="9">
                  <c:v>-78.001000000000005</c:v>
                </c:pt>
                <c:pt idx="10">
                  <c:v>-76.632000000000005</c:v>
                </c:pt>
                <c:pt idx="11">
                  <c:v>-75.653000000000006</c:v>
                </c:pt>
                <c:pt idx="12">
                  <c:v>-75.188000000000002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DCB-43EA-A361-24C3DF6DF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6080256"/>
        <c:axId val="1311702592"/>
      </c:scatterChart>
      <c:valAx>
        <c:axId val="1311699680"/>
        <c:scaling>
          <c:orientation val="minMax"/>
          <c:max val="5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11700928"/>
        <c:crosses val="autoZero"/>
        <c:crossBetween val="midCat"/>
      </c:valAx>
      <c:valAx>
        <c:axId val="1311700928"/>
        <c:scaling>
          <c:orientation val="minMax"/>
          <c:max val="5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11699680"/>
        <c:crosses val="autoZero"/>
        <c:crossBetween val="midCat"/>
      </c:valAx>
      <c:valAx>
        <c:axId val="1311702592"/>
        <c:scaling>
          <c:orientation val="minMax"/>
          <c:max val="-75"/>
          <c:min val="-95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86080256"/>
        <c:crosses val="max"/>
        <c:crossBetween val="midCat"/>
      </c:valAx>
      <c:valAx>
        <c:axId val="1886080256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13117025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diamond"/>
            <c:size val="2"/>
            <c:spPr>
              <a:solidFill>
                <a:schemeClr val="bg1"/>
              </a:solidFill>
              <a:ln w="95250">
                <a:solidFill>
                  <a:schemeClr val="accent1"/>
                </a:solidFill>
              </a:ln>
              <a:effectLst/>
            </c:spPr>
          </c:marker>
          <c:xVal>
            <c:numRef>
              <c:f>'400 MHz'!$A$2:$A$20</c:f>
              <c:numCache>
                <c:formatCode>0.0</c:formatCode>
                <c:ptCount val="19"/>
                <c:pt idx="0">
                  <c:v>0.17910000000000001</c:v>
                </c:pt>
                <c:pt idx="1">
                  <c:v>0.2044</c:v>
                </c:pt>
                <c:pt idx="2">
                  <c:v>0.26740000000000003</c:v>
                </c:pt>
                <c:pt idx="3">
                  <c:v>0.37530000000000002</c:v>
                </c:pt>
                <c:pt idx="4">
                  <c:v>0.49680000000000002</c:v>
                </c:pt>
                <c:pt idx="5">
                  <c:v>0.62050000000000005</c:v>
                </c:pt>
                <c:pt idx="6">
                  <c:v>0.74329999999999996</c:v>
                </c:pt>
                <c:pt idx="7">
                  <c:v>0.87209999999999999</c:v>
                </c:pt>
                <c:pt idx="8">
                  <c:v>0.99609999999999999</c:v>
                </c:pt>
                <c:pt idx="9">
                  <c:v>1.1211</c:v>
                </c:pt>
                <c:pt idx="10">
                  <c:v>1.2484999999999999</c:v>
                </c:pt>
                <c:pt idx="11">
                  <c:v>1.3675999999999999</c:v>
                </c:pt>
                <c:pt idx="12">
                  <c:v>1.4976</c:v>
                </c:pt>
                <c:pt idx="13">
                  <c:v>1.6257999999999999</c:v>
                </c:pt>
                <c:pt idx="14">
                  <c:v>1.7527999999999999</c:v>
                </c:pt>
                <c:pt idx="15">
                  <c:v>1.8927</c:v>
                </c:pt>
                <c:pt idx="16">
                  <c:v>2.0238999999999998</c:v>
                </c:pt>
                <c:pt idx="17">
                  <c:v>2.1434000000000002</c:v>
                </c:pt>
                <c:pt idx="18">
                  <c:v>2.2936999999999999</c:v>
                </c:pt>
              </c:numCache>
            </c:numRef>
          </c:xVal>
          <c:yVal>
            <c:numRef>
              <c:f>'400 MHz'!$B$2:$B$20</c:f>
              <c:numCache>
                <c:formatCode>0.00</c:formatCode>
                <c:ptCount val="19"/>
                <c:pt idx="0">
                  <c:v>-80</c:v>
                </c:pt>
                <c:pt idx="1">
                  <c:v>-75</c:v>
                </c:pt>
                <c:pt idx="2">
                  <c:v>-70</c:v>
                </c:pt>
                <c:pt idx="3">
                  <c:v>-65</c:v>
                </c:pt>
                <c:pt idx="4">
                  <c:v>-60</c:v>
                </c:pt>
                <c:pt idx="5">
                  <c:v>-55</c:v>
                </c:pt>
                <c:pt idx="6">
                  <c:v>-50</c:v>
                </c:pt>
                <c:pt idx="7">
                  <c:v>-45</c:v>
                </c:pt>
                <c:pt idx="8">
                  <c:v>-40</c:v>
                </c:pt>
                <c:pt idx="9">
                  <c:v>-35</c:v>
                </c:pt>
                <c:pt idx="10">
                  <c:v>-30</c:v>
                </c:pt>
                <c:pt idx="11">
                  <c:v>-25</c:v>
                </c:pt>
                <c:pt idx="12">
                  <c:v>-20</c:v>
                </c:pt>
                <c:pt idx="13">
                  <c:v>-15</c:v>
                </c:pt>
                <c:pt idx="14">
                  <c:v>-10</c:v>
                </c:pt>
                <c:pt idx="15">
                  <c:v>-5</c:v>
                </c:pt>
                <c:pt idx="16">
                  <c:v>0</c:v>
                </c:pt>
                <c:pt idx="17">
                  <c:v>5</c:v>
                </c:pt>
                <c:pt idx="18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716-47B5-8870-92448EC15A51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7565351035428244"/>
                  <c:y val="8.8196387468306298E-2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'400 MHz'!$A$2:$A$20</c:f>
              <c:numCache>
                <c:formatCode>0.0</c:formatCode>
                <c:ptCount val="19"/>
                <c:pt idx="0">
                  <c:v>0.17910000000000001</c:v>
                </c:pt>
                <c:pt idx="1">
                  <c:v>0.2044</c:v>
                </c:pt>
                <c:pt idx="2">
                  <c:v>0.26740000000000003</c:v>
                </c:pt>
                <c:pt idx="3">
                  <c:v>0.37530000000000002</c:v>
                </c:pt>
                <c:pt idx="4">
                  <c:v>0.49680000000000002</c:v>
                </c:pt>
                <c:pt idx="5">
                  <c:v>0.62050000000000005</c:v>
                </c:pt>
                <c:pt idx="6">
                  <c:v>0.74329999999999996</c:v>
                </c:pt>
                <c:pt idx="7">
                  <c:v>0.87209999999999999</c:v>
                </c:pt>
                <c:pt idx="8">
                  <c:v>0.99609999999999999</c:v>
                </c:pt>
                <c:pt idx="9">
                  <c:v>1.1211</c:v>
                </c:pt>
                <c:pt idx="10">
                  <c:v>1.2484999999999999</c:v>
                </c:pt>
                <c:pt idx="11">
                  <c:v>1.3675999999999999</c:v>
                </c:pt>
                <c:pt idx="12">
                  <c:v>1.4976</c:v>
                </c:pt>
                <c:pt idx="13">
                  <c:v>1.6257999999999999</c:v>
                </c:pt>
                <c:pt idx="14">
                  <c:v>1.7527999999999999</c:v>
                </c:pt>
                <c:pt idx="15">
                  <c:v>1.8927</c:v>
                </c:pt>
                <c:pt idx="16">
                  <c:v>2.0238999999999998</c:v>
                </c:pt>
                <c:pt idx="17">
                  <c:v>2.1434000000000002</c:v>
                </c:pt>
                <c:pt idx="18">
                  <c:v>2.2936999999999999</c:v>
                </c:pt>
              </c:numCache>
            </c:numRef>
          </c:xVal>
          <c:yVal>
            <c:numRef>
              <c:f>'400 MHz'!$C$2:$C$20</c:f>
              <c:numCache>
                <c:formatCode>0.00</c:formatCode>
                <c:ptCount val="19"/>
                <c:pt idx="3">
                  <c:v>-65</c:v>
                </c:pt>
                <c:pt idx="4">
                  <c:v>-60</c:v>
                </c:pt>
                <c:pt idx="5">
                  <c:v>-55</c:v>
                </c:pt>
                <c:pt idx="6">
                  <c:v>-50</c:v>
                </c:pt>
                <c:pt idx="7">
                  <c:v>-45</c:v>
                </c:pt>
                <c:pt idx="8">
                  <c:v>-40</c:v>
                </c:pt>
                <c:pt idx="9">
                  <c:v>-35</c:v>
                </c:pt>
                <c:pt idx="10">
                  <c:v>-30</c:v>
                </c:pt>
                <c:pt idx="11">
                  <c:v>-25</c:v>
                </c:pt>
                <c:pt idx="12">
                  <c:v>-20</c:v>
                </c:pt>
                <c:pt idx="13">
                  <c:v>-15</c:v>
                </c:pt>
                <c:pt idx="14">
                  <c:v>-10</c:v>
                </c:pt>
                <c:pt idx="15">
                  <c:v>-5</c:v>
                </c:pt>
                <c:pt idx="16">
                  <c:v>0</c:v>
                </c:pt>
                <c:pt idx="17">
                  <c:v>5</c:v>
                </c:pt>
                <c:pt idx="18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716-47B5-8870-92448EC15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3974336"/>
        <c:axId val="1553975168"/>
      </c:scatterChart>
      <c:valAx>
        <c:axId val="1553974336"/>
        <c:scaling>
          <c:orientation val="minMax"/>
          <c:max val="2.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5168"/>
        <c:crossesAt val="-90"/>
        <c:crossBetween val="midCat"/>
      </c:valAx>
      <c:valAx>
        <c:axId val="155397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4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diamond"/>
            <c:size val="2"/>
            <c:spPr>
              <a:solidFill>
                <a:schemeClr val="bg1"/>
              </a:solidFill>
              <a:ln w="95250">
                <a:solidFill>
                  <a:schemeClr val="accent1"/>
                </a:solidFill>
              </a:ln>
              <a:effectLst/>
            </c:spPr>
          </c:marker>
          <c:xVal>
            <c:numRef>
              <c:f>'440 MHz'!$A$2:$A$20</c:f>
              <c:numCache>
                <c:formatCode>0.0</c:formatCode>
                <c:ptCount val="19"/>
                <c:pt idx="0">
                  <c:v>0.17660000000000001</c:v>
                </c:pt>
                <c:pt idx="1">
                  <c:v>0.19750000000000001</c:v>
                </c:pt>
                <c:pt idx="2">
                  <c:v>0.24909999999999999</c:v>
                </c:pt>
                <c:pt idx="3">
                  <c:v>0.34860000000000002</c:v>
                </c:pt>
                <c:pt idx="4">
                  <c:v>0.46850000000000003</c:v>
                </c:pt>
                <c:pt idx="5">
                  <c:v>0.59119999999999995</c:v>
                </c:pt>
                <c:pt idx="6">
                  <c:v>0.71389999999999998</c:v>
                </c:pt>
                <c:pt idx="7">
                  <c:v>0.84019999999999995</c:v>
                </c:pt>
                <c:pt idx="8">
                  <c:v>0.96530000000000005</c:v>
                </c:pt>
                <c:pt idx="9">
                  <c:v>1.0904</c:v>
                </c:pt>
                <c:pt idx="10">
                  <c:v>1.2181</c:v>
                </c:pt>
                <c:pt idx="11">
                  <c:v>1.3382000000000001</c:v>
                </c:pt>
                <c:pt idx="12">
                  <c:v>1.4681999999999999</c:v>
                </c:pt>
                <c:pt idx="13">
                  <c:v>1.5986</c:v>
                </c:pt>
                <c:pt idx="14">
                  <c:v>1.7270000000000001</c:v>
                </c:pt>
                <c:pt idx="15">
                  <c:v>1.8662000000000001</c:v>
                </c:pt>
                <c:pt idx="16">
                  <c:v>1.9947999999999999</c:v>
                </c:pt>
                <c:pt idx="17">
                  <c:v>2.1120999999999999</c:v>
                </c:pt>
                <c:pt idx="18">
                  <c:v>2.2766999999999999</c:v>
                </c:pt>
              </c:numCache>
            </c:numRef>
          </c:xVal>
          <c:yVal>
            <c:numRef>
              <c:f>'440 MHz'!$B$2:$B$20</c:f>
              <c:numCache>
                <c:formatCode>0.00</c:formatCode>
                <c:ptCount val="19"/>
                <c:pt idx="0">
                  <c:v>-80</c:v>
                </c:pt>
                <c:pt idx="1">
                  <c:v>-75</c:v>
                </c:pt>
                <c:pt idx="2">
                  <c:v>-70</c:v>
                </c:pt>
                <c:pt idx="3">
                  <c:v>-65</c:v>
                </c:pt>
                <c:pt idx="4">
                  <c:v>-60</c:v>
                </c:pt>
                <c:pt idx="5">
                  <c:v>-55</c:v>
                </c:pt>
                <c:pt idx="6">
                  <c:v>-50</c:v>
                </c:pt>
                <c:pt idx="7">
                  <c:v>-45</c:v>
                </c:pt>
                <c:pt idx="8">
                  <c:v>-40</c:v>
                </c:pt>
                <c:pt idx="9">
                  <c:v>-35</c:v>
                </c:pt>
                <c:pt idx="10">
                  <c:v>-30</c:v>
                </c:pt>
                <c:pt idx="11">
                  <c:v>-25</c:v>
                </c:pt>
                <c:pt idx="12">
                  <c:v>-20</c:v>
                </c:pt>
                <c:pt idx="13">
                  <c:v>-15</c:v>
                </c:pt>
                <c:pt idx="14">
                  <c:v>-10</c:v>
                </c:pt>
                <c:pt idx="15">
                  <c:v>-5</c:v>
                </c:pt>
                <c:pt idx="16">
                  <c:v>0</c:v>
                </c:pt>
                <c:pt idx="17">
                  <c:v>5</c:v>
                </c:pt>
                <c:pt idx="18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DE6-4AA1-BBF1-C6FB5754A0D0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7565351035428244"/>
                  <c:y val="8.8196387468306298E-2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'440 MHz'!$A$2:$A$20</c:f>
              <c:numCache>
                <c:formatCode>0.0</c:formatCode>
                <c:ptCount val="19"/>
                <c:pt idx="0">
                  <c:v>0.17660000000000001</c:v>
                </c:pt>
                <c:pt idx="1">
                  <c:v>0.19750000000000001</c:v>
                </c:pt>
                <c:pt idx="2">
                  <c:v>0.24909999999999999</c:v>
                </c:pt>
                <c:pt idx="3">
                  <c:v>0.34860000000000002</c:v>
                </c:pt>
                <c:pt idx="4">
                  <c:v>0.46850000000000003</c:v>
                </c:pt>
                <c:pt idx="5">
                  <c:v>0.59119999999999995</c:v>
                </c:pt>
                <c:pt idx="6">
                  <c:v>0.71389999999999998</c:v>
                </c:pt>
                <c:pt idx="7">
                  <c:v>0.84019999999999995</c:v>
                </c:pt>
                <c:pt idx="8">
                  <c:v>0.96530000000000005</c:v>
                </c:pt>
                <c:pt idx="9">
                  <c:v>1.0904</c:v>
                </c:pt>
                <c:pt idx="10">
                  <c:v>1.2181</c:v>
                </c:pt>
                <c:pt idx="11">
                  <c:v>1.3382000000000001</c:v>
                </c:pt>
                <c:pt idx="12">
                  <c:v>1.4681999999999999</c:v>
                </c:pt>
                <c:pt idx="13">
                  <c:v>1.5986</c:v>
                </c:pt>
                <c:pt idx="14">
                  <c:v>1.7270000000000001</c:v>
                </c:pt>
                <c:pt idx="15">
                  <c:v>1.8662000000000001</c:v>
                </c:pt>
                <c:pt idx="16">
                  <c:v>1.9947999999999999</c:v>
                </c:pt>
                <c:pt idx="17">
                  <c:v>2.1120999999999999</c:v>
                </c:pt>
                <c:pt idx="18">
                  <c:v>2.2766999999999999</c:v>
                </c:pt>
              </c:numCache>
            </c:numRef>
          </c:xVal>
          <c:yVal>
            <c:numRef>
              <c:f>'440 MHz'!$C$2:$C$20</c:f>
              <c:numCache>
                <c:formatCode>0.00</c:formatCode>
                <c:ptCount val="19"/>
                <c:pt idx="3">
                  <c:v>-65</c:v>
                </c:pt>
                <c:pt idx="4">
                  <c:v>-60</c:v>
                </c:pt>
                <c:pt idx="5">
                  <c:v>-55</c:v>
                </c:pt>
                <c:pt idx="6">
                  <c:v>-50</c:v>
                </c:pt>
                <c:pt idx="7">
                  <c:v>-45</c:v>
                </c:pt>
                <c:pt idx="8">
                  <c:v>-40</c:v>
                </c:pt>
                <c:pt idx="9">
                  <c:v>-35</c:v>
                </c:pt>
                <c:pt idx="10">
                  <c:v>-30</c:v>
                </c:pt>
                <c:pt idx="11">
                  <c:v>-25</c:v>
                </c:pt>
                <c:pt idx="12">
                  <c:v>-20</c:v>
                </c:pt>
                <c:pt idx="13">
                  <c:v>-15</c:v>
                </c:pt>
                <c:pt idx="14">
                  <c:v>-10</c:v>
                </c:pt>
                <c:pt idx="15">
                  <c:v>-5</c:v>
                </c:pt>
                <c:pt idx="16">
                  <c:v>0</c:v>
                </c:pt>
                <c:pt idx="17">
                  <c:v>5</c:v>
                </c:pt>
                <c:pt idx="18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DE6-4AA1-BBF1-C6FB5754A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3974336"/>
        <c:axId val="1553975168"/>
      </c:scatterChart>
      <c:valAx>
        <c:axId val="1553974336"/>
        <c:scaling>
          <c:orientation val="minMax"/>
          <c:max val="2.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5168"/>
        <c:crossesAt val="-90"/>
        <c:crossBetween val="midCat"/>
      </c:valAx>
      <c:valAx>
        <c:axId val="155397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4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diamond"/>
            <c:size val="2"/>
            <c:spPr>
              <a:solidFill>
                <a:schemeClr val="bg1"/>
              </a:solidFill>
              <a:ln w="95250">
                <a:solidFill>
                  <a:schemeClr val="accent1"/>
                </a:solidFill>
              </a:ln>
              <a:effectLst/>
            </c:spPr>
          </c:marker>
          <c:xVal>
            <c:numRef>
              <c:f>'470 MHz'!$A$2:$A$20</c:f>
              <c:numCache>
                <c:formatCode>0.0</c:formatCode>
                <c:ptCount val="19"/>
                <c:pt idx="0">
                  <c:v>0.17380000000000001</c:v>
                </c:pt>
                <c:pt idx="1">
                  <c:v>0.18890000000000001</c:v>
                </c:pt>
                <c:pt idx="2">
                  <c:v>0.22819999999999999</c:v>
                </c:pt>
                <c:pt idx="3">
                  <c:v>0.31509999999999999</c:v>
                </c:pt>
                <c:pt idx="4">
                  <c:v>0.43669999999999998</c:v>
                </c:pt>
                <c:pt idx="5">
                  <c:v>0.5605</c:v>
                </c:pt>
                <c:pt idx="6">
                  <c:v>0.68440000000000001</c:v>
                </c:pt>
                <c:pt idx="7">
                  <c:v>0.81200000000000006</c:v>
                </c:pt>
                <c:pt idx="8">
                  <c:v>0.93830000000000002</c:v>
                </c:pt>
                <c:pt idx="9">
                  <c:v>1.0633999999999999</c:v>
                </c:pt>
                <c:pt idx="10">
                  <c:v>1.1921999999999999</c:v>
                </c:pt>
                <c:pt idx="11">
                  <c:v>1.3186</c:v>
                </c:pt>
                <c:pt idx="12">
                  <c:v>1.4487000000000001</c:v>
                </c:pt>
                <c:pt idx="13">
                  <c:v>1.581</c:v>
                </c:pt>
                <c:pt idx="14">
                  <c:v>1.7099</c:v>
                </c:pt>
                <c:pt idx="15">
                  <c:v>1.8484</c:v>
                </c:pt>
                <c:pt idx="16">
                  <c:v>1.9742</c:v>
                </c:pt>
                <c:pt idx="17">
                  <c:v>2.0888</c:v>
                </c:pt>
                <c:pt idx="18">
                  <c:v>2.2616000000000001</c:v>
                </c:pt>
              </c:numCache>
            </c:numRef>
          </c:xVal>
          <c:yVal>
            <c:numRef>
              <c:f>'470 MHz'!$B$2:$B$20</c:f>
              <c:numCache>
                <c:formatCode>0.00</c:formatCode>
                <c:ptCount val="19"/>
                <c:pt idx="0">
                  <c:v>-80</c:v>
                </c:pt>
                <c:pt idx="1">
                  <c:v>-75</c:v>
                </c:pt>
                <c:pt idx="2">
                  <c:v>-70</c:v>
                </c:pt>
                <c:pt idx="3">
                  <c:v>-65</c:v>
                </c:pt>
                <c:pt idx="4">
                  <c:v>-60</c:v>
                </c:pt>
                <c:pt idx="5">
                  <c:v>-55</c:v>
                </c:pt>
                <c:pt idx="6">
                  <c:v>-50</c:v>
                </c:pt>
                <c:pt idx="7">
                  <c:v>-45</c:v>
                </c:pt>
                <c:pt idx="8">
                  <c:v>-40</c:v>
                </c:pt>
                <c:pt idx="9">
                  <c:v>-35</c:v>
                </c:pt>
                <c:pt idx="10">
                  <c:v>-30</c:v>
                </c:pt>
                <c:pt idx="11">
                  <c:v>-25</c:v>
                </c:pt>
                <c:pt idx="12">
                  <c:v>-20</c:v>
                </c:pt>
                <c:pt idx="13">
                  <c:v>-15</c:v>
                </c:pt>
                <c:pt idx="14">
                  <c:v>-10</c:v>
                </c:pt>
                <c:pt idx="15">
                  <c:v>-5</c:v>
                </c:pt>
                <c:pt idx="16">
                  <c:v>0</c:v>
                </c:pt>
                <c:pt idx="17">
                  <c:v>5</c:v>
                </c:pt>
                <c:pt idx="18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DF1-47BE-BEFB-8BF9CEE4DFD6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7565351035428244"/>
                  <c:y val="8.8196387468306298E-2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'470 MHz'!$A$2:$A$20</c:f>
              <c:numCache>
                <c:formatCode>0.0</c:formatCode>
                <c:ptCount val="19"/>
                <c:pt idx="0">
                  <c:v>0.17380000000000001</c:v>
                </c:pt>
                <c:pt idx="1">
                  <c:v>0.18890000000000001</c:v>
                </c:pt>
                <c:pt idx="2">
                  <c:v>0.22819999999999999</c:v>
                </c:pt>
                <c:pt idx="3">
                  <c:v>0.31509999999999999</c:v>
                </c:pt>
                <c:pt idx="4">
                  <c:v>0.43669999999999998</c:v>
                </c:pt>
                <c:pt idx="5">
                  <c:v>0.5605</c:v>
                </c:pt>
                <c:pt idx="6">
                  <c:v>0.68440000000000001</c:v>
                </c:pt>
                <c:pt idx="7">
                  <c:v>0.81200000000000006</c:v>
                </c:pt>
                <c:pt idx="8">
                  <c:v>0.93830000000000002</c:v>
                </c:pt>
                <c:pt idx="9">
                  <c:v>1.0633999999999999</c:v>
                </c:pt>
                <c:pt idx="10">
                  <c:v>1.1921999999999999</c:v>
                </c:pt>
                <c:pt idx="11">
                  <c:v>1.3186</c:v>
                </c:pt>
                <c:pt idx="12">
                  <c:v>1.4487000000000001</c:v>
                </c:pt>
                <c:pt idx="13">
                  <c:v>1.581</c:v>
                </c:pt>
                <c:pt idx="14">
                  <c:v>1.7099</c:v>
                </c:pt>
                <c:pt idx="15">
                  <c:v>1.8484</c:v>
                </c:pt>
                <c:pt idx="16">
                  <c:v>1.9742</c:v>
                </c:pt>
                <c:pt idx="17">
                  <c:v>2.0888</c:v>
                </c:pt>
                <c:pt idx="18">
                  <c:v>2.2616000000000001</c:v>
                </c:pt>
              </c:numCache>
            </c:numRef>
          </c:xVal>
          <c:yVal>
            <c:numRef>
              <c:f>'470 MHz'!$C$2:$C$20</c:f>
              <c:numCache>
                <c:formatCode>0.00</c:formatCode>
                <c:ptCount val="19"/>
                <c:pt idx="3">
                  <c:v>-65</c:v>
                </c:pt>
                <c:pt idx="4">
                  <c:v>-60</c:v>
                </c:pt>
                <c:pt idx="5">
                  <c:v>-55</c:v>
                </c:pt>
                <c:pt idx="6">
                  <c:v>-50</c:v>
                </c:pt>
                <c:pt idx="7">
                  <c:v>-45</c:v>
                </c:pt>
                <c:pt idx="8">
                  <c:v>-40</c:v>
                </c:pt>
                <c:pt idx="9">
                  <c:v>-35</c:v>
                </c:pt>
                <c:pt idx="10">
                  <c:v>-30</c:v>
                </c:pt>
                <c:pt idx="11">
                  <c:v>-25</c:v>
                </c:pt>
                <c:pt idx="12">
                  <c:v>-20</c:v>
                </c:pt>
                <c:pt idx="13">
                  <c:v>-15</c:v>
                </c:pt>
                <c:pt idx="14">
                  <c:v>-10</c:v>
                </c:pt>
                <c:pt idx="15">
                  <c:v>-5</c:v>
                </c:pt>
                <c:pt idx="16">
                  <c:v>0</c:v>
                </c:pt>
                <c:pt idx="17">
                  <c:v>5</c:v>
                </c:pt>
                <c:pt idx="18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DF1-47BE-BEFB-8BF9CEE4D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3974336"/>
        <c:axId val="1553975168"/>
      </c:scatterChart>
      <c:valAx>
        <c:axId val="1553974336"/>
        <c:scaling>
          <c:orientation val="minMax"/>
          <c:max val="2.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5168"/>
        <c:crossesAt val="-90"/>
        <c:crossBetween val="midCat"/>
      </c:valAx>
      <c:valAx>
        <c:axId val="155397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4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diamond"/>
            <c:size val="2"/>
            <c:spPr>
              <a:solidFill>
                <a:schemeClr val="bg1"/>
              </a:solidFill>
              <a:ln w="95250">
                <a:solidFill>
                  <a:schemeClr val="accent1"/>
                </a:solidFill>
              </a:ln>
              <a:effectLst/>
            </c:spPr>
          </c:marker>
          <c:xVal>
            <c:numRef>
              <c:f>'490 MHz'!$A$2:$A$20</c:f>
              <c:numCache>
                <c:formatCode>0.0</c:formatCode>
                <c:ptCount val="19"/>
                <c:pt idx="0">
                  <c:v>0.17169999999999999</c:v>
                </c:pt>
                <c:pt idx="1">
                  <c:v>0.18390000000000001</c:v>
                </c:pt>
                <c:pt idx="2">
                  <c:v>0.21590000000000001</c:v>
                </c:pt>
                <c:pt idx="3">
                  <c:v>0.29070000000000001</c:v>
                </c:pt>
                <c:pt idx="4">
                  <c:v>0.41210000000000002</c:v>
                </c:pt>
                <c:pt idx="5">
                  <c:v>0.53849999999999998</c:v>
                </c:pt>
                <c:pt idx="6">
                  <c:v>0.66459999999999997</c:v>
                </c:pt>
                <c:pt idx="7">
                  <c:v>0.79239999999999999</c:v>
                </c:pt>
                <c:pt idx="8">
                  <c:v>0.92049999999999998</c:v>
                </c:pt>
                <c:pt idx="9">
                  <c:v>1.0463</c:v>
                </c:pt>
                <c:pt idx="10">
                  <c:v>1.1762999999999999</c:v>
                </c:pt>
                <c:pt idx="11">
                  <c:v>1.3065</c:v>
                </c:pt>
                <c:pt idx="12">
                  <c:v>1.4375</c:v>
                </c:pt>
                <c:pt idx="13">
                  <c:v>1.57</c:v>
                </c:pt>
                <c:pt idx="14">
                  <c:v>1.7</c:v>
                </c:pt>
                <c:pt idx="15">
                  <c:v>1.8383</c:v>
                </c:pt>
                <c:pt idx="16">
                  <c:v>1.9621</c:v>
                </c:pt>
                <c:pt idx="17">
                  <c:v>2.0750000000000002</c:v>
                </c:pt>
                <c:pt idx="18">
                  <c:v>2.2513000000000001</c:v>
                </c:pt>
              </c:numCache>
            </c:numRef>
          </c:xVal>
          <c:yVal>
            <c:numRef>
              <c:f>'490 MHz'!$B$2:$B$20</c:f>
              <c:numCache>
                <c:formatCode>0.00</c:formatCode>
                <c:ptCount val="19"/>
                <c:pt idx="0">
                  <c:v>-80</c:v>
                </c:pt>
                <c:pt idx="1">
                  <c:v>-75</c:v>
                </c:pt>
                <c:pt idx="2">
                  <c:v>-70</c:v>
                </c:pt>
                <c:pt idx="3">
                  <c:v>-65</c:v>
                </c:pt>
                <c:pt idx="4">
                  <c:v>-60</c:v>
                </c:pt>
                <c:pt idx="5">
                  <c:v>-55</c:v>
                </c:pt>
                <c:pt idx="6">
                  <c:v>-50</c:v>
                </c:pt>
                <c:pt idx="7">
                  <c:v>-45</c:v>
                </c:pt>
                <c:pt idx="8">
                  <c:v>-40</c:v>
                </c:pt>
                <c:pt idx="9">
                  <c:v>-35</c:v>
                </c:pt>
                <c:pt idx="10">
                  <c:v>-30</c:v>
                </c:pt>
                <c:pt idx="11">
                  <c:v>-25</c:v>
                </c:pt>
                <c:pt idx="12">
                  <c:v>-20</c:v>
                </c:pt>
                <c:pt idx="13">
                  <c:v>-15</c:v>
                </c:pt>
                <c:pt idx="14">
                  <c:v>-10</c:v>
                </c:pt>
                <c:pt idx="15">
                  <c:v>-5</c:v>
                </c:pt>
                <c:pt idx="16">
                  <c:v>0</c:v>
                </c:pt>
                <c:pt idx="17">
                  <c:v>5</c:v>
                </c:pt>
                <c:pt idx="18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8DC-4D01-B12C-DD7A7AAC90C5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7565351035428244"/>
                  <c:y val="8.8196387468306298E-2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'490 MHz'!$A$2:$A$20</c:f>
              <c:numCache>
                <c:formatCode>0.0</c:formatCode>
                <c:ptCount val="19"/>
                <c:pt idx="0">
                  <c:v>0.17169999999999999</c:v>
                </c:pt>
                <c:pt idx="1">
                  <c:v>0.18390000000000001</c:v>
                </c:pt>
                <c:pt idx="2">
                  <c:v>0.21590000000000001</c:v>
                </c:pt>
                <c:pt idx="3">
                  <c:v>0.29070000000000001</c:v>
                </c:pt>
                <c:pt idx="4">
                  <c:v>0.41210000000000002</c:v>
                </c:pt>
                <c:pt idx="5">
                  <c:v>0.53849999999999998</c:v>
                </c:pt>
                <c:pt idx="6">
                  <c:v>0.66459999999999997</c:v>
                </c:pt>
                <c:pt idx="7">
                  <c:v>0.79239999999999999</c:v>
                </c:pt>
                <c:pt idx="8">
                  <c:v>0.92049999999999998</c:v>
                </c:pt>
                <c:pt idx="9">
                  <c:v>1.0463</c:v>
                </c:pt>
                <c:pt idx="10">
                  <c:v>1.1762999999999999</c:v>
                </c:pt>
                <c:pt idx="11">
                  <c:v>1.3065</c:v>
                </c:pt>
                <c:pt idx="12">
                  <c:v>1.4375</c:v>
                </c:pt>
                <c:pt idx="13">
                  <c:v>1.57</c:v>
                </c:pt>
                <c:pt idx="14">
                  <c:v>1.7</c:v>
                </c:pt>
                <c:pt idx="15">
                  <c:v>1.8383</c:v>
                </c:pt>
                <c:pt idx="16">
                  <c:v>1.9621</c:v>
                </c:pt>
                <c:pt idx="17">
                  <c:v>2.0750000000000002</c:v>
                </c:pt>
                <c:pt idx="18">
                  <c:v>2.2513000000000001</c:v>
                </c:pt>
              </c:numCache>
            </c:numRef>
          </c:xVal>
          <c:yVal>
            <c:numRef>
              <c:f>'490 MHz'!$C$2:$C$20</c:f>
              <c:numCache>
                <c:formatCode>0.00</c:formatCode>
                <c:ptCount val="19"/>
                <c:pt idx="3">
                  <c:v>-65</c:v>
                </c:pt>
                <c:pt idx="4">
                  <c:v>-60</c:v>
                </c:pt>
                <c:pt idx="5">
                  <c:v>-55</c:v>
                </c:pt>
                <c:pt idx="6">
                  <c:v>-50</c:v>
                </c:pt>
                <c:pt idx="7">
                  <c:v>-45</c:v>
                </c:pt>
                <c:pt idx="8">
                  <c:v>-40</c:v>
                </c:pt>
                <c:pt idx="9">
                  <c:v>-35</c:v>
                </c:pt>
                <c:pt idx="10">
                  <c:v>-30</c:v>
                </c:pt>
                <c:pt idx="11">
                  <c:v>-25</c:v>
                </c:pt>
                <c:pt idx="12">
                  <c:v>-20</c:v>
                </c:pt>
                <c:pt idx="13">
                  <c:v>-15</c:v>
                </c:pt>
                <c:pt idx="14">
                  <c:v>-10</c:v>
                </c:pt>
                <c:pt idx="15">
                  <c:v>-5</c:v>
                </c:pt>
                <c:pt idx="16">
                  <c:v>0</c:v>
                </c:pt>
                <c:pt idx="17">
                  <c:v>5</c:v>
                </c:pt>
                <c:pt idx="18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8DC-4D01-B12C-DD7A7AAC9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3974336"/>
        <c:axId val="1553975168"/>
      </c:scatterChart>
      <c:valAx>
        <c:axId val="1553974336"/>
        <c:scaling>
          <c:orientation val="minMax"/>
          <c:max val="2.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5168"/>
        <c:crossesAt val="-90"/>
        <c:crossBetween val="midCat"/>
      </c:valAx>
      <c:valAx>
        <c:axId val="155397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4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diamond"/>
            <c:size val="2"/>
            <c:spPr>
              <a:solidFill>
                <a:schemeClr val="bg1"/>
              </a:solidFill>
              <a:ln w="95250">
                <a:solidFill>
                  <a:schemeClr val="accent1"/>
                </a:solidFill>
              </a:ln>
              <a:effectLst/>
            </c:spPr>
          </c:marker>
          <c:xVal>
            <c:numRef>
              <c:f>'500 MHz'!$A$2:$A$20</c:f>
              <c:numCache>
                <c:formatCode>0.0</c:formatCode>
                <c:ptCount val="19"/>
                <c:pt idx="0">
                  <c:v>0.17050000000000001</c:v>
                </c:pt>
                <c:pt idx="1">
                  <c:v>0.18149999999999999</c:v>
                </c:pt>
                <c:pt idx="2">
                  <c:v>0.20979999999999999</c:v>
                </c:pt>
                <c:pt idx="3">
                  <c:v>0.2797</c:v>
                </c:pt>
                <c:pt idx="4">
                  <c:v>0.39910000000000001</c:v>
                </c:pt>
                <c:pt idx="5">
                  <c:v>0.52739999999999998</c:v>
                </c:pt>
                <c:pt idx="6">
                  <c:v>0.65500000000000003</c:v>
                </c:pt>
                <c:pt idx="7">
                  <c:v>0.78380000000000005</c:v>
                </c:pt>
                <c:pt idx="8">
                  <c:v>0.91259999999999997</c:v>
                </c:pt>
                <c:pt idx="9">
                  <c:v>1.0387999999999999</c:v>
                </c:pt>
                <c:pt idx="10">
                  <c:v>1.1689000000000001</c:v>
                </c:pt>
                <c:pt idx="11">
                  <c:v>1.3013999999999999</c:v>
                </c:pt>
                <c:pt idx="12">
                  <c:v>1.4326000000000001</c:v>
                </c:pt>
                <c:pt idx="13">
                  <c:v>1.5650999999999999</c:v>
                </c:pt>
                <c:pt idx="14">
                  <c:v>1.6951000000000001</c:v>
                </c:pt>
                <c:pt idx="15">
                  <c:v>1.8335999999999999</c:v>
                </c:pt>
                <c:pt idx="16">
                  <c:v>1.9563999999999999</c:v>
                </c:pt>
                <c:pt idx="17">
                  <c:v>2.0691999999999999</c:v>
                </c:pt>
                <c:pt idx="18">
                  <c:v>2.2465000000000002</c:v>
                </c:pt>
              </c:numCache>
            </c:numRef>
          </c:xVal>
          <c:yVal>
            <c:numRef>
              <c:f>'500 MHz'!$B$2:$B$20</c:f>
              <c:numCache>
                <c:formatCode>0.00</c:formatCode>
                <c:ptCount val="19"/>
                <c:pt idx="0">
                  <c:v>-80</c:v>
                </c:pt>
                <c:pt idx="1">
                  <c:v>-75</c:v>
                </c:pt>
                <c:pt idx="2">
                  <c:v>-70</c:v>
                </c:pt>
                <c:pt idx="3">
                  <c:v>-65</c:v>
                </c:pt>
                <c:pt idx="4">
                  <c:v>-60</c:v>
                </c:pt>
                <c:pt idx="5">
                  <c:v>-55</c:v>
                </c:pt>
                <c:pt idx="6">
                  <c:v>-50</c:v>
                </c:pt>
                <c:pt idx="7">
                  <c:v>-45</c:v>
                </c:pt>
                <c:pt idx="8">
                  <c:v>-40</c:v>
                </c:pt>
                <c:pt idx="9">
                  <c:v>-35</c:v>
                </c:pt>
                <c:pt idx="10">
                  <c:v>-30</c:v>
                </c:pt>
                <c:pt idx="11">
                  <c:v>-25</c:v>
                </c:pt>
                <c:pt idx="12">
                  <c:v>-20</c:v>
                </c:pt>
                <c:pt idx="13">
                  <c:v>-15</c:v>
                </c:pt>
                <c:pt idx="14">
                  <c:v>-10</c:v>
                </c:pt>
                <c:pt idx="15">
                  <c:v>-5</c:v>
                </c:pt>
                <c:pt idx="16">
                  <c:v>0</c:v>
                </c:pt>
                <c:pt idx="17">
                  <c:v>5</c:v>
                </c:pt>
                <c:pt idx="18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ACA-49B3-AFB4-26338AE4749C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7565351035428244"/>
                  <c:y val="8.8196387468306298E-2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'500 MHz'!$A$2:$A$20</c:f>
              <c:numCache>
                <c:formatCode>0.0</c:formatCode>
                <c:ptCount val="19"/>
                <c:pt idx="0">
                  <c:v>0.17050000000000001</c:v>
                </c:pt>
                <c:pt idx="1">
                  <c:v>0.18149999999999999</c:v>
                </c:pt>
                <c:pt idx="2">
                  <c:v>0.20979999999999999</c:v>
                </c:pt>
                <c:pt idx="3">
                  <c:v>0.2797</c:v>
                </c:pt>
                <c:pt idx="4">
                  <c:v>0.39910000000000001</c:v>
                </c:pt>
                <c:pt idx="5">
                  <c:v>0.52739999999999998</c:v>
                </c:pt>
                <c:pt idx="6">
                  <c:v>0.65500000000000003</c:v>
                </c:pt>
                <c:pt idx="7">
                  <c:v>0.78380000000000005</c:v>
                </c:pt>
                <c:pt idx="8">
                  <c:v>0.91259999999999997</c:v>
                </c:pt>
                <c:pt idx="9">
                  <c:v>1.0387999999999999</c:v>
                </c:pt>
                <c:pt idx="10">
                  <c:v>1.1689000000000001</c:v>
                </c:pt>
                <c:pt idx="11">
                  <c:v>1.3013999999999999</c:v>
                </c:pt>
                <c:pt idx="12">
                  <c:v>1.4326000000000001</c:v>
                </c:pt>
                <c:pt idx="13">
                  <c:v>1.5650999999999999</c:v>
                </c:pt>
                <c:pt idx="14">
                  <c:v>1.6951000000000001</c:v>
                </c:pt>
                <c:pt idx="15">
                  <c:v>1.8335999999999999</c:v>
                </c:pt>
                <c:pt idx="16">
                  <c:v>1.9563999999999999</c:v>
                </c:pt>
                <c:pt idx="17">
                  <c:v>2.0691999999999999</c:v>
                </c:pt>
                <c:pt idx="18">
                  <c:v>2.2465000000000002</c:v>
                </c:pt>
              </c:numCache>
            </c:numRef>
          </c:xVal>
          <c:yVal>
            <c:numRef>
              <c:f>'500 MHz'!$C$2:$C$20</c:f>
              <c:numCache>
                <c:formatCode>0.00</c:formatCode>
                <c:ptCount val="19"/>
                <c:pt idx="3">
                  <c:v>-65</c:v>
                </c:pt>
                <c:pt idx="4">
                  <c:v>-60</c:v>
                </c:pt>
                <c:pt idx="5">
                  <c:v>-55</c:v>
                </c:pt>
                <c:pt idx="6">
                  <c:v>-50</c:v>
                </c:pt>
                <c:pt idx="7">
                  <c:v>-45</c:v>
                </c:pt>
                <c:pt idx="8">
                  <c:v>-40</c:v>
                </c:pt>
                <c:pt idx="9">
                  <c:v>-35</c:v>
                </c:pt>
                <c:pt idx="10">
                  <c:v>-30</c:v>
                </c:pt>
                <c:pt idx="11">
                  <c:v>-25</c:v>
                </c:pt>
                <c:pt idx="12">
                  <c:v>-20</c:v>
                </c:pt>
                <c:pt idx="13">
                  <c:v>-15</c:v>
                </c:pt>
                <c:pt idx="14">
                  <c:v>-10</c:v>
                </c:pt>
                <c:pt idx="15">
                  <c:v>-5</c:v>
                </c:pt>
                <c:pt idx="16">
                  <c:v>0</c:v>
                </c:pt>
                <c:pt idx="17">
                  <c:v>5</c:v>
                </c:pt>
                <c:pt idx="18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ACA-49B3-AFB4-26338AE47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3974336"/>
        <c:axId val="1553975168"/>
      </c:scatterChart>
      <c:valAx>
        <c:axId val="1553974336"/>
        <c:scaling>
          <c:orientation val="minMax"/>
          <c:max val="2.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5168"/>
        <c:crossesAt val="-90"/>
        <c:crossBetween val="midCat"/>
      </c:valAx>
      <c:valAx>
        <c:axId val="155397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4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diamond"/>
            <c:size val="2"/>
            <c:spPr>
              <a:solidFill>
                <a:schemeClr val="bg1"/>
              </a:solidFill>
              <a:ln w="95250">
                <a:solidFill>
                  <a:schemeClr val="accent1"/>
                </a:solidFill>
              </a:ln>
              <a:effectLst/>
            </c:spPr>
          </c:marker>
          <c:xVal>
            <c:numRef>
              <c:f>'1 MHz'!$A$2:$A$20</c:f>
              <c:numCache>
                <c:formatCode>0.0</c:formatCode>
                <c:ptCount val="19"/>
                <c:pt idx="0">
                  <c:v>0.184</c:v>
                </c:pt>
                <c:pt idx="1">
                  <c:v>0.22120000000000001</c:v>
                </c:pt>
                <c:pt idx="2">
                  <c:v>0.33360000000000001</c:v>
                </c:pt>
                <c:pt idx="3">
                  <c:v>0.50760000000000005</c:v>
                </c:pt>
                <c:pt idx="4">
                  <c:v>0.66110000000000002</c:v>
                </c:pt>
                <c:pt idx="5">
                  <c:v>0.79110000000000003</c:v>
                </c:pt>
                <c:pt idx="6">
                  <c:v>0.91869999999999996</c:v>
                </c:pt>
                <c:pt idx="7">
                  <c:v>1.0487</c:v>
                </c:pt>
                <c:pt idx="8">
                  <c:v>1.1700999999999999</c:v>
                </c:pt>
                <c:pt idx="9">
                  <c:v>1.2977000000000001</c:v>
                </c:pt>
                <c:pt idx="10">
                  <c:v>1.425</c:v>
                </c:pt>
                <c:pt idx="11">
                  <c:v>1.5455000000000001</c:v>
                </c:pt>
                <c:pt idx="12">
                  <c:v>1.6767000000000001</c:v>
                </c:pt>
                <c:pt idx="13">
                  <c:v>1.8023</c:v>
                </c:pt>
                <c:pt idx="14">
                  <c:v>1.9252</c:v>
                </c:pt>
                <c:pt idx="15">
                  <c:v>2.0596000000000001</c:v>
                </c:pt>
                <c:pt idx="16">
                  <c:v>2.1856</c:v>
                </c:pt>
                <c:pt idx="17">
                  <c:v>2.3087</c:v>
                </c:pt>
                <c:pt idx="18">
                  <c:v>2.4384999999999999</c:v>
                </c:pt>
              </c:numCache>
            </c:numRef>
          </c:xVal>
          <c:yVal>
            <c:numRef>
              <c:f>'1 MHz'!$B$2:$B$20</c:f>
              <c:numCache>
                <c:formatCode>0.00</c:formatCode>
                <c:ptCount val="19"/>
                <c:pt idx="0">
                  <c:v>-80</c:v>
                </c:pt>
                <c:pt idx="1">
                  <c:v>-75</c:v>
                </c:pt>
                <c:pt idx="2">
                  <c:v>-70</c:v>
                </c:pt>
                <c:pt idx="3">
                  <c:v>-65</c:v>
                </c:pt>
                <c:pt idx="4">
                  <c:v>-60</c:v>
                </c:pt>
                <c:pt idx="5">
                  <c:v>-55</c:v>
                </c:pt>
                <c:pt idx="6">
                  <c:v>-50</c:v>
                </c:pt>
                <c:pt idx="7">
                  <c:v>-45</c:v>
                </c:pt>
                <c:pt idx="8">
                  <c:v>-40</c:v>
                </c:pt>
                <c:pt idx="9">
                  <c:v>-35</c:v>
                </c:pt>
                <c:pt idx="10">
                  <c:v>-30</c:v>
                </c:pt>
                <c:pt idx="11">
                  <c:v>-25</c:v>
                </c:pt>
                <c:pt idx="12">
                  <c:v>-20</c:v>
                </c:pt>
                <c:pt idx="13">
                  <c:v>-15</c:v>
                </c:pt>
                <c:pt idx="14">
                  <c:v>-10</c:v>
                </c:pt>
                <c:pt idx="15">
                  <c:v>-5</c:v>
                </c:pt>
                <c:pt idx="16">
                  <c:v>0</c:v>
                </c:pt>
                <c:pt idx="17">
                  <c:v>5</c:v>
                </c:pt>
                <c:pt idx="18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221-434D-941E-9032C649E2C2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7565351035428244"/>
                  <c:y val="8.8196387468306298E-2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'1 MHz'!$A$2:$A$20</c:f>
              <c:numCache>
                <c:formatCode>0.0</c:formatCode>
                <c:ptCount val="19"/>
                <c:pt idx="0">
                  <c:v>0.184</c:v>
                </c:pt>
                <c:pt idx="1">
                  <c:v>0.22120000000000001</c:v>
                </c:pt>
                <c:pt idx="2">
                  <c:v>0.33360000000000001</c:v>
                </c:pt>
                <c:pt idx="3">
                  <c:v>0.50760000000000005</c:v>
                </c:pt>
                <c:pt idx="4">
                  <c:v>0.66110000000000002</c:v>
                </c:pt>
                <c:pt idx="5">
                  <c:v>0.79110000000000003</c:v>
                </c:pt>
                <c:pt idx="6">
                  <c:v>0.91869999999999996</c:v>
                </c:pt>
                <c:pt idx="7">
                  <c:v>1.0487</c:v>
                </c:pt>
                <c:pt idx="8">
                  <c:v>1.1700999999999999</c:v>
                </c:pt>
                <c:pt idx="9">
                  <c:v>1.2977000000000001</c:v>
                </c:pt>
                <c:pt idx="10">
                  <c:v>1.425</c:v>
                </c:pt>
                <c:pt idx="11">
                  <c:v>1.5455000000000001</c:v>
                </c:pt>
                <c:pt idx="12">
                  <c:v>1.6767000000000001</c:v>
                </c:pt>
                <c:pt idx="13">
                  <c:v>1.8023</c:v>
                </c:pt>
                <c:pt idx="14">
                  <c:v>1.9252</c:v>
                </c:pt>
                <c:pt idx="15">
                  <c:v>2.0596000000000001</c:v>
                </c:pt>
                <c:pt idx="16">
                  <c:v>2.1856</c:v>
                </c:pt>
                <c:pt idx="17">
                  <c:v>2.3087</c:v>
                </c:pt>
                <c:pt idx="18">
                  <c:v>2.4384999999999999</c:v>
                </c:pt>
              </c:numCache>
            </c:numRef>
          </c:xVal>
          <c:yVal>
            <c:numRef>
              <c:f>'1 MHz'!$C$2:$C$20</c:f>
              <c:numCache>
                <c:formatCode>0.00</c:formatCode>
                <c:ptCount val="19"/>
                <c:pt idx="3">
                  <c:v>-65</c:v>
                </c:pt>
                <c:pt idx="4">
                  <c:v>-60</c:v>
                </c:pt>
                <c:pt idx="5">
                  <c:v>-55</c:v>
                </c:pt>
                <c:pt idx="6">
                  <c:v>-50</c:v>
                </c:pt>
                <c:pt idx="7">
                  <c:v>-45</c:v>
                </c:pt>
                <c:pt idx="8">
                  <c:v>-40</c:v>
                </c:pt>
                <c:pt idx="9">
                  <c:v>-35</c:v>
                </c:pt>
                <c:pt idx="10">
                  <c:v>-30</c:v>
                </c:pt>
                <c:pt idx="11">
                  <c:v>-25</c:v>
                </c:pt>
                <c:pt idx="12">
                  <c:v>-20</c:v>
                </c:pt>
                <c:pt idx="13">
                  <c:v>-15</c:v>
                </c:pt>
                <c:pt idx="14">
                  <c:v>-10</c:v>
                </c:pt>
                <c:pt idx="15">
                  <c:v>-5</c:v>
                </c:pt>
                <c:pt idx="16">
                  <c:v>0</c:v>
                </c:pt>
                <c:pt idx="17">
                  <c:v>5</c:v>
                </c:pt>
                <c:pt idx="18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221-434D-941E-9032C649E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3974336"/>
        <c:axId val="1553975168"/>
      </c:scatterChart>
      <c:valAx>
        <c:axId val="1553974336"/>
        <c:scaling>
          <c:orientation val="minMax"/>
          <c:max val="2.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5168"/>
        <c:crossesAt val="-90"/>
        <c:crossBetween val="midCat"/>
      </c:valAx>
      <c:valAx>
        <c:axId val="155397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4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diamond"/>
            <c:size val="2"/>
            <c:spPr>
              <a:solidFill>
                <a:schemeClr val="bg1"/>
              </a:solidFill>
              <a:ln w="95250">
                <a:solidFill>
                  <a:schemeClr val="accent1"/>
                </a:solidFill>
              </a:ln>
              <a:effectLst/>
            </c:spPr>
          </c:marker>
          <c:xVal>
            <c:numRef>
              <c:f>'51 MHz'!$A$2:$A$20</c:f>
              <c:numCache>
                <c:formatCode>0.0</c:formatCode>
                <c:ptCount val="19"/>
                <c:pt idx="0">
                  <c:v>0.2223</c:v>
                </c:pt>
                <c:pt idx="1">
                  <c:v>0.30170000000000002</c:v>
                </c:pt>
                <c:pt idx="2">
                  <c:v>0.41460000000000002</c:v>
                </c:pt>
                <c:pt idx="3">
                  <c:v>0.53849999999999998</c:v>
                </c:pt>
                <c:pt idx="4">
                  <c:v>0.66600000000000004</c:v>
                </c:pt>
                <c:pt idx="5">
                  <c:v>0.78739999999999999</c:v>
                </c:pt>
                <c:pt idx="6">
                  <c:v>0.91080000000000005</c:v>
                </c:pt>
                <c:pt idx="7">
                  <c:v>1.0377000000000001</c:v>
                </c:pt>
                <c:pt idx="8">
                  <c:v>1.1578999999999999</c:v>
                </c:pt>
                <c:pt idx="9">
                  <c:v>1.2842</c:v>
                </c:pt>
                <c:pt idx="10" formatCode="0.00000">
                  <c:v>1.4105000000000001</c:v>
                </c:pt>
                <c:pt idx="11">
                  <c:v>1.5295000000000001</c:v>
                </c:pt>
                <c:pt idx="12">
                  <c:v>1.6596</c:v>
                </c:pt>
                <c:pt idx="13">
                  <c:v>1.7847</c:v>
                </c:pt>
                <c:pt idx="14">
                  <c:v>1.907</c:v>
                </c:pt>
                <c:pt idx="15">
                  <c:v>2.0409999999999999</c:v>
                </c:pt>
                <c:pt idx="16">
                  <c:v>2.1671</c:v>
                </c:pt>
                <c:pt idx="17">
                  <c:v>2.2913000000000001</c:v>
                </c:pt>
                <c:pt idx="18">
                  <c:v>2.4251999999999998</c:v>
                </c:pt>
              </c:numCache>
            </c:numRef>
          </c:xVal>
          <c:yVal>
            <c:numRef>
              <c:f>'51 MHz'!$B$2:$B$20</c:f>
              <c:numCache>
                <c:formatCode>0.00</c:formatCode>
                <c:ptCount val="19"/>
                <c:pt idx="0">
                  <c:v>-80</c:v>
                </c:pt>
                <c:pt idx="1">
                  <c:v>-75</c:v>
                </c:pt>
                <c:pt idx="2">
                  <c:v>-70</c:v>
                </c:pt>
                <c:pt idx="3">
                  <c:v>-65</c:v>
                </c:pt>
                <c:pt idx="4">
                  <c:v>-60</c:v>
                </c:pt>
                <c:pt idx="5">
                  <c:v>-55</c:v>
                </c:pt>
                <c:pt idx="6">
                  <c:v>-50</c:v>
                </c:pt>
                <c:pt idx="7">
                  <c:v>-45</c:v>
                </c:pt>
                <c:pt idx="8">
                  <c:v>-40</c:v>
                </c:pt>
                <c:pt idx="9">
                  <c:v>-35</c:v>
                </c:pt>
                <c:pt idx="10">
                  <c:v>-30</c:v>
                </c:pt>
                <c:pt idx="11">
                  <c:v>-25</c:v>
                </c:pt>
                <c:pt idx="12">
                  <c:v>-20</c:v>
                </c:pt>
                <c:pt idx="13">
                  <c:v>-15</c:v>
                </c:pt>
                <c:pt idx="14">
                  <c:v>-10</c:v>
                </c:pt>
                <c:pt idx="15">
                  <c:v>-5</c:v>
                </c:pt>
                <c:pt idx="16">
                  <c:v>0</c:v>
                </c:pt>
                <c:pt idx="17">
                  <c:v>5</c:v>
                </c:pt>
                <c:pt idx="18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78A-46B6-8333-0795D2FF305F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7565351035428244"/>
                  <c:y val="8.8196387468306298E-2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'51 MHz'!$A$2:$A$20</c:f>
              <c:numCache>
                <c:formatCode>0.0</c:formatCode>
                <c:ptCount val="19"/>
                <c:pt idx="0">
                  <c:v>0.2223</c:v>
                </c:pt>
                <c:pt idx="1">
                  <c:v>0.30170000000000002</c:v>
                </c:pt>
                <c:pt idx="2">
                  <c:v>0.41460000000000002</c:v>
                </c:pt>
                <c:pt idx="3">
                  <c:v>0.53849999999999998</c:v>
                </c:pt>
                <c:pt idx="4">
                  <c:v>0.66600000000000004</c:v>
                </c:pt>
                <c:pt idx="5">
                  <c:v>0.78739999999999999</c:v>
                </c:pt>
                <c:pt idx="6">
                  <c:v>0.91080000000000005</c:v>
                </c:pt>
                <c:pt idx="7">
                  <c:v>1.0377000000000001</c:v>
                </c:pt>
                <c:pt idx="8">
                  <c:v>1.1578999999999999</c:v>
                </c:pt>
                <c:pt idx="9">
                  <c:v>1.2842</c:v>
                </c:pt>
                <c:pt idx="10" formatCode="0.00000">
                  <c:v>1.4105000000000001</c:v>
                </c:pt>
                <c:pt idx="11">
                  <c:v>1.5295000000000001</c:v>
                </c:pt>
                <c:pt idx="12">
                  <c:v>1.6596</c:v>
                </c:pt>
                <c:pt idx="13">
                  <c:v>1.7847</c:v>
                </c:pt>
                <c:pt idx="14">
                  <c:v>1.907</c:v>
                </c:pt>
                <c:pt idx="15">
                  <c:v>2.0409999999999999</c:v>
                </c:pt>
                <c:pt idx="16">
                  <c:v>2.1671</c:v>
                </c:pt>
                <c:pt idx="17">
                  <c:v>2.2913000000000001</c:v>
                </c:pt>
                <c:pt idx="18">
                  <c:v>2.4251999999999998</c:v>
                </c:pt>
              </c:numCache>
            </c:numRef>
          </c:xVal>
          <c:yVal>
            <c:numRef>
              <c:f>'51 MHz'!$C$2:$C$20</c:f>
              <c:numCache>
                <c:formatCode>0.00</c:formatCode>
                <c:ptCount val="19"/>
                <c:pt idx="1">
                  <c:v>-75</c:v>
                </c:pt>
                <c:pt idx="2">
                  <c:v>-70</c:v>
                </c:pt>
                <c:pt idx="3">
                  <c:v>-65</c:v>
                </c:pt>
                <c:pt idx="4">
                  <c:v>-60</c:v>
                </c:pt>
                <c:pt idx="5">
                  <c:v>-55</c:v>
                </c:pt>
                <c:pt idx="6">
                  <c:v>-50</c:v>
                </c:pt>
                <c:pt idx="7">
                  <c:v>-45</c:v>
                </c:pt>
                <c:pt idx="8">
                  <c:v>-40</c:v>
                </c:pt>
                <c:pt idx="9">
                  <c:v>-35</c:v>
                </c:pt>
                <c:pt idx="10">
                  <c:v>-30</c:v>
                </c:pt>
                <c:pt idx="11">
                  <c:v>-25</c:v>
                </c:pt>
                <c:pt idx="12">
                  <c:v>-20</c:v>
                </c:pt>
                <c:pt idx="13">
                  <c:v>-15</c:v>
                </c:pt>
                <c:pt idx="14">
                  <c:v>-10</c:v>
                </c:pt>
                <c:pt idx="15">
                  <c:v>-5</c:v>
                </c:pt>
                <c:pt idx="16">
                  <c:v>0</c:v>
                </c:pt>
                <c:pt idx="17">
                  <c:v>5</c:v>
                </c:pt>
                <c:pt idx="18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78A-46B6-8333-0795D2FF3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3974336"/>
        <c:axId val="1553975168"/>
      </c:scatterChart>
      <c:valAx>
        <c:axId val="1553974336"/>
        <c:scaling>
          <c:orientation val="minMax"/>
          <c:max val="2.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5168"/>
        <c:crossesAt val="-90"/>
        <c:crossBetween val="midCat"/>
      </c:valAx>
      <c:valAx>
        <c:axId val="155397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4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diamond"/>
            <c:size val="2"/>
            <c:spPr>
              <a:solidFill>
                <a:schemeClr val="bg1"/>
              </a:solidFill>
              <a:ln w="95250">
                <a:solidFill>
                  <a:schemeClr val="accent1"/>
                </a:solidFill>
              </a:ln>
              <a:effectLst/>
            </c:spPr>
          </c:marker>
          <c:xVal>
            <c:numRef>
              <c:f>'101 MHz'!$A$2:$A$20</c:f>
              <c:numCache>
                <c:formatCode>0.0</c:formatCode>
                <c:ptCount val="19"/>
                <c:pt idx="0">
                  <c:v>0.21709999999999999</c:v>
                </c:pt>
                <c:pt idx="1">
                  <c:v>0.29039999999999999</c:v>
                </c:pt>
                <c:pt idx="2">
                  <c:v>0.39739999999999998</c:v>
                </c:pt>
                <c:pt idx="3">
                  <c:v>0.51880000000000004</c:v>
                </c:pt>
                <c:pt idx="4">
                  <c:v>0.64759999999999995</c:v>
                </c:pt>
                <c:pt idx="5">
                  <c:v>0.77029999999999998</c:v>
                </c:pt>
                <c:pt idx="6">
                  <c:v>0.89419999999999999</c:v>
                </c:pt>
                <c:pt idx="7">
                  <c:v>1.0205</c:v>
                </c:pt>
                <c:pt idx="8">
                  <c:v>1.1398999999999999</c:v>
                </c:pt>
                <c:pt idx="9">
                  <c:v>1.2646999999999999</c:v>
                </c:pt>
                <c:pt idx="10">
                  <c:v>1.3909</c:v>
                </c:pt>
                <c:pt idx="11">
                  <c:v>1.51</c:v>
                </c:pt>
                <c:pt idx="12">
                  <c:v>1.6389</c:v>
                </c:pt>
                <c:pt idx="13">
                  <c:v>1.7645</c:v>
                </c:pt>
                <c:pt idx="14">
                  <c:v>1.8858999999999999</c:v>
                </c:pt>
                <c:pt idx="15">
                  <c:v>2.0209000000000001</c:v>
                </c:pt>
                <c:pt idx="16">
                  <c:v>2.1488999999999998</c:v>
                </c:pt>
                <c:pt idx="17">
                  <c:v>2.2783000000000002</c:v>
                </c:pt>
                <c:pt idx="18">
                  <c:v>2.4115000000000002</c:v>
                </c:pt>
              </c:numCache>
            </c:numRef>
          </c:xVal>
          <c:yVal>
            <c:numRef>
              <c:f>'101 MHz'!$B$2:$B$20</c:f>
              <c:numCache>
                <c:formatCode>0.00</c:formatCode>
                <c:ptCount val="19"/>
                <c:pt idx="0">
                  <c:v>-80</c:v>
                </c:pt>
                <c:pt idx="1">
                  <c:v>-75</c:v>
                </c:pt>
                <c:pt idx="2">
                  <c:v>-70</c:v>
                </c:pt>
                <c:pt idx="3">
                  <c:v>-65</c:v>
                </c:pt>
                <c:pt idx="4">
                  <c:v>-60</c:v>
                </c:pt>
                <c:pt idx="5">
                  <c:v>-55</c:v>
                </c:pt>
                <c:pt idx="6">
                  <c:v>-50</c:v>
                </c:pt>
                <c:pt idx="7">
                  <c:v>-45</c:v>
                </c:pt>
                <c:pt idx="8">
                  <c:v>-40</c:v>
                </c:pt>
                <c:pt idx="9">
                  <c:v>-35</c:v>
                </c:pt>
                <c:pt idx="10">
                  <c:v>-30</c:v>
                </c:pt>
                <c:pt idx="11">
                  <c:v>-25</c:v>
                </c:pt>
                <c:pt idx="12">
                  <c:v>-20</c:v>
                </c:pt>
                <c:pt idx="13">
                  <c:v>-15</c:v>
                </c:pt>
                <c:pt idx="14">
                  <c:v>-10</c:v>
                </c:pt>
                <c:pt idx="15">
                  <c:v>-5</c:v>
                </c:pt>
                <c:pt idx="16">
                  <c:v>0</c:v>
                </c:pt>
                <c:pt idx="17">
                  <c:v>5</c:v>
                </c:pt>
                <c:pt idx="18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821-40DA-8698-FB2C23DA0EDE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7565351035428244"/>
                  <c:y val="8.8196387468306298E-2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'101 MHz'!$A$2:$A$20</c:f>
              <c:numCache>
                <c:formatCode>0.0</c:formatCode>
                <c:ptCount val="19"/>
                <c:pt idx="0">
                  <c:v>0.21709999999999999</c:v>
                </c:pt>
                <c:pt idx="1">
                  <c:v>0.29039999999999999</c:v>
                </c:pt>
                <c:pt idx="2">
                  <c:v>0.39739999999999998</c:v>
                </c:pt>
                <c:pt idx="3">
                  <c:v>0.51880000000000004</c:v>
                </c:pt>
                <c:pt idx="4">
                  <c:v>0.64759999999999995</c:v>
                </c:pt>
                <c:pt idx="5">
                  <c:v>0.77029999999999998</c:v>
                </c:pt>
                <c:pt idx="6">
                  <c:v>0.89419999999999999</c:v>
                </c:pt>
                <c:pt idx="7">
                  <c:v>1.0205</c:v>
                </c:pt>
                <c:pt idx="8">
                  <c:v>1.1398999999999999</c:v>
                </c:pt>
                <c:pt idx="9">
                  <c:v>1.2646999999999999</c:v>
                </c:pt>
                <c:pt idx="10">
                  <c:v>1.3909</c:v>
                </c:pt>
                <c:pt idx="11">
                  <c:v>1.51</c:v>
                </c:pt>
                <c:pt idx="12">
                  <c:v>1.6389</c:v>
                </c:pt>
                <c:pt idx="13">
                  <c:v>1.7645</c:v>
                </c:pt>
                <c:pt idx="14">
                  <c:v>1.8858999999999999</c:v>
                </c:pt>
                <c:pt idx="15">
                  <c:v>2.0209000000000001</c:v>
                </c:pt>
                <c:pt idx="16">
                  <c:v>2.1488999999999998</c:v>
                </c:pt>
                <c:pt idx="17">
                  <c:v>2.2783000000000002</c:v>
                </c:pt>
                <c:pt idx="18">
                  <c:v>2.4115000000000002</c:v>
                </c:pt>
              </c:numCache>
            </c:numRef>
          </c:xVal>
          <c:yVal>
            <c:numRef>
              <c:f>'101 MHz'!$C$2:$C$20</c:f>
              <c:numCache>
                <c:formatCode>0.00</c:formatCode>
                <c:ptCount val="19"/>
                <c:pt idx="3">
                  <c:v>-65</c:v>
                </c:pt>
                <c:pt idx="4">
                  <c:v>-60</c:v>
                </c:pt>
                <c:pt idx="5">
                  <c:v>-55</c:v>
                </c:pt>
                <c:pt idx="6">
                  <c:v>-50</c:v>
                </c:pt>
                <c:pt idx="7">
                  <c:v>-45</c:v>
                </c:pt>
                <c:pt idx="8">
                  <c:v>-40</c:v>
                </c:pt>
                <c:pt idx="9">
                  <c:v>-35</c:v>
                </c:pt>
                <c:pt idx="10">
                  <c:v>-30</c:v>
                </c:pt>
                <c:pt idx="11">
                  <c:v>-25</c:v>
                </c:pt>
                <c:pt idx="12">
                  <c:v>-20</c:v>
                </c:pt>
                <c:pt idx="13">
                  <c:v>-15</c:v>
                </c:pt>
                <c:pt idx="14">
                  <c:v>-10</c:v>
                </c:pt>
                <c:pt idx="15">
                  <c:v>-5</c:v>
                </c:pt>
                <c:pt idx="16">
                  <c:v>0</c:v>
                </c:pt>
                <c:pt idx="17">
                  <c:v>5</c:v>
                </c:pt>
                <c:pt idx="18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821-40DA-8698-FB2C23DA0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3974336"/>
        <c:axId val="1553975168"/>
      </c:scatterChart>
      <c:valAx>
        <c:axId val="1553974336"/>
        <c:scaling>
          <c:orientation val="minMax"/>
          <c:max val="2.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5168"/>
        <c:crossesAt val="-90"/>
        <c:crossBetween val="midCat"/>
      </c:valAx>
      <c:valAx>
        <c:axId val="155397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4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diamond"/>
            <c:size val="2"/>
            <c:spPr>
              <a:solidFill>
                <a:schemeClr val="bg1"/>
              </a:solidFill>
              <a:ln w="95250">
                <a:solidFill>
                  <a:schemeClr val="accent1"/>
                </a:solidFill>
              </a:ln>
              <a:effectLst/>
            </c:spPr>
          </c:marker>
          <c:xVal>
            <c:numRef>
              <c:f>'151 MHz'!$A$2:$A$20</c:f>
              <c:numCache>
                <c:formatCode>0.0</c:formatCode>
                <c:ptCount val="19"/>
                <c:pt idx="0">
                  <c:v>0.21099999999999999</c:v>
                </c:pt>
                <c:pt idx="1">
                  <c:v>0.2833</c:v>
                </c:pt>
                <c:pt idx="2">
                  <c:v>0.40229999999999999</c:v>
                </c:pt>
                <c:pt idx="3">
                  <c:v>0.52400000000000002</c:v>
                </c:pt>
                <c:pt idx="4">
                  <c:v>0.64759999999999995</c:v>
                </c:pt>
                <c:pt idx="5">
                  <c:v>0.76170000000000004</c:v>
                </c:pt>
                <c:pt idx="6">
                  <c:v>0.88060000000000005</c:v>
                </c:pt>
                <c:pt idx="7">
                  <c:v>1.0045999999999999</c:v>
                </c:pt>
                <c:pt idx="8">
                  <c:v>1.1212</c:v>
                </c:pt>
                <c:pt idx="9">
                  <c:v>1.2459</c:v>
                </c:pt>
                <c:pt idx="10">
                  <c:v>1.3711</c:v>
                </c:pt>
                <c:pt idx="11">
                  <c:v>1.4914000000000001</c:v>
                </c:pt>
                <c:pt idx="12">
                  <c:v>1.6203000000000001</c:v>
                </c:pt>
                <c:pt idx="13">
                  <c:v>1.7446999999999999</c:v>
                </c:pt>
                <c:pt idx="14">
                  <c:v>1.8665</c:v>
                </c:pt>
                <c:pt idx="15">
                  <c:v>2.0026999999999999</c:v>
                </c:pt>
                <c:pt idx="16">
                  <c:v>2.1324000000000001</c:v>
                </c:pt>
                <c:pt idx="17">
                  <c:v>2.2656000000000001</c:v>
                </c:pt>
                <c:pt idx="18">
                  <c:v>2.3929999999999998</c:v>
                </c:pt>
              </c:numCache>
            </c:numRef>
          </c:xVal>
          <c:yVal>
            <c:numRef>
              <c:f>'151 MHz'!$B$2:$B$20</c:f>
              <c:numCache>
                <c:formatCode>0.00</c:formatCode>
                <c:ptCount val="19"/>
                <c:pt idx="0">
                  <c:v>-80</c:v>
                </c:pt>
                <c:pt idx="1">
                  <c:v>-75</c:v>
                </c:pt>
                <c:pt idx="2">
                  <c:v>-70</c:v>
                </c:pt>
                <c:pt idx="3">
                  <c:v>-65</c:v>
                </c:pt>
                <c:pt idx="4">
                  <c:v>-60</c:v>
                </c:pt>
                <c:pt idx="5">
                  <c:v>-55</c:v>
                </c:pt>
                <c:pt idx="6">
                  <c:v>-50</c:v>
                </c:pt>
                <c:pt idx="7">
                  <c:v>-45</c:v>
                </c:pt>
                <c:pt idx="8">
                  <c:v>-40</c:v>
                </c:pt>
                <c:pt idx="9">
                  <c:v>-35</c:v>
                </c:pt>
                <c:pt idx="10">
                  <c:v>-30</c:v>
                </c:pt>
                <c:pt idx="11">
                  <c:v>-25</c:v>
                </c:pt>
                <c:pt idx="12">
                  <c:v>-20</c:v>
                </c:pt>
                <c:pt idx="13">
                  <c:v>-15</c:v>
                </c:pt>
                <c:pt idx="14">
                  <c:v>-10</c:v>
                </c:pt>
                <c:pt idx="15">
                  <c:v>-5</c:v>
                </c:pt>
                <c:pt idx="16">
                  <c:v>0</c:v>
                </c:pt>
                <c:pt idx="17">
                  <c:v>5</c:v>
                </c:pt>
                <c:pt idx="18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E7C-496B-99D2-A0E94C40EF4C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7565351035428244"/>
                  <c:y val="8.8196387468306298E-2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'151 MHz'!$A$2:$A$20</c:f>
              <c:numCache>
                <c:formatCode>0.0</c:formatCode>
                <c:ptCount val="19"/>
                <c:pt idx="0">
                  <c:v>0.21099999999999999</c:v>
                </c:pt>
                <c:pt idx="1">
                  <c:v>0.2833</c:v>
                </c:pt>
                <c:pt idx="2">
                  <c:v>0.40229999999999999</c:v>
                </c:pt>
                <c:pt idx="3">
                  <c:v>0.52400000000000002</c:v>
                </c:pt>
                <c:pt idx="4">
                  <c:v>0.64759999999999995</c:v>
                </c:pt>
                <c:pt idx="5">
                  <c:v>0.76170000000000004</c:v>
                </c:pt>
                <c:pt idx="6">
                  <c:v>0.88060000000000005</c:v>
                </c:pt>
                <c:pt idx="7">
                  <c:v>1.0045999999999999</c:v>
                </c:pt>
                <c:pt idx="8">
                  <c:v>1.1212</c:v>
                </c:pt>
                <c:pt idx="9">
                  <c:v>1.2459</c:v>
                </c:pt>
                <c:pt idx="10">
                  <c:v>1.3711</c:v>
                </c:pt>
                <c:pt idx="11">
                  <c:v>1.4914000000000001</c:v>
                </c:pt>
                <c:pt idx="12">
                  <c:v>1.6203000000000001</c:v>
                </c:pt>
                <c:pt idx="13">
                  <c:v>1.7446999999999999</c:v>
                </c:pt>
                <c:pt idx="14">
                  <c:v>1.8665</c:v>
                </c:pt>
                <c:pt idx="15">
                  <c:v>2.0026999999999999</c:v>
                </c:pt>
                <c:pt idx="16">
                  <c:v>2.1324000000000001</c:v>
                </c:pt>
                <c:pt idx="17">
                  <c:v>2.2656000000000001</c:v>
                </c:pt>
                <c:pt idx="18">
                  <c:v>2.3929999999999998</c:v>
                </c:pt>
              </c:numCache>
            </c:numRef>
          </c:xVal>
          <c:yVal>
            <c:numRef>
              <c:f>'151 MHz'!$C$2:$C$20</c:f>
              <c:numCache>
                <c:formatCode>0.00</c:formatCode>
                <c:ptCount val="19"/>
                <c:pt idx="3">
                  <c:v>-65</c:v>
                </c:pt>
                <c:pt idx="4">
                  <c:v>-60</c:v>
                </c:pt>
                <c:pt idx="5">
                  <c:v>-55</c:v>
                </c:pt>
                <c:pt idx="6">
                  <c:v>-50</c:v>
                </c:pt>
                <c:pt idx="7">
                  <c:v>-45</c:v>
                </c:pt>
                <c:pt idx="8">
                  <c:v>-40</c:v>
                </c:pt>
                <c:pt idx="9">
                  <c:v>-35</c:v>
                </c:pt>
                <c:pt idx="10">
                  <c:v>-30</c:v>
                </c:pt>
                <c:pt idx="11">
                  <c:v>-25</c:v>
                </c:pt>
                <c:pt idx="12">
                  <c:v>-20</c:v>
                </c:pt>
                <c:pt idx="13">
                  <c:v>-15</c:v>
                </c:pt>
                <c:pt idx="14">
                  <c:v>-10</c:v>
                </c:pt>
                <c:pt idx="15">
                  <c:v>-5</c:v>
                </c:pt>
                <c:pt idx="16">
                  <c:v>0</c:v>
                </c:pt>
                <c:pt idx="17">
                  <c:v>5</c:v>
                </c:pt>
                <c:pt idx="18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E7C-496B-99D2-A0E94C40E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3974336"/>
        <c:axId val="1553975168"/>
      </c:scatterChart>
      <c:valAx>
        <c:axId val="1553974336"/>
        <c:scaling>
          <c:orientation val="minMax"/>
          <c:max val="2.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5168"/>
        <c:crossesAt val="-90"/>
        <c:crossBetween val="midCat"/>
      </c:valAx>
      <c:valAx>
        <c:axId val="155397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4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diamond"/>
            <c:size val="2"/>
            <c:spPr>
              <a:solidFill>
                <a:schemeClr val="bg1"/>
              </a:solidFill>
              <a:ln w="95250">
                <a:solidFill>
                  <a:schemeClr val="accent1"/>
                </a:solidFill>
              </a:ln>
              <a:effectLst/>
            </c:spPr>
          </c:marker>
          <c:xVal>
            <c:numRef>
              <c:f>'201 MHz'!$A$2:$A$20</c:f>
              <c:numCache>
                <c:formatCode>0.0</c:formatCode>
                <c:ptCount val="19"/>
                <c:pt idx="0">
                  <c:v>0.2036</c:v>
                </c:pt>
                <c:pt idx="1">
                  <c:v>0.26250000000000001</c:v>
                </c:pt>
                <c:pt idx="2">
                  <c:v>0.35780000000000001</c:v>
                </c:pt>
                <c:pt idx="3">
                  <c:v>0.47839999999999999</c:v>
                </c:pt>
                <c:pt idx="4">
                  <c:v>0.60960000000000003</c:v>
                </c:pt>
                <c:pt idx="5">
                  <c:v>0.7359</c:v>
                </c:pt>
                <c:pt idx="6">
                  <c:v>0.85850000000000004</c:v>
                </c:pt>
                <c:pt idx="7">
                  <c:v>0.9849</c:v>
                </c:pt>
                <c:pt idx="8">
                  <c:v>1.1022000000000001</c:v>
                </c:pt>
                <c:pt idx="9">
                  <c:v>1.2253000000000001</c:v>
                </c:pt>
                <c:pt idx="10">
                  <c:v>1.3502000000000001</c:v>
                </c:pt>
                <c:pt idx="11">
                  <c:v>1.4669000000000001</c:v>
                </c:pt>
                <c:pt idx="12">
                  <c:v>1.5953999999999999</c:v>
                </c:pt>
                <c:pt idx="13">
                  <c:v>1.7197</c:v>
                </c:pt>
                <c:pt idx="14">
                  <c:v>1.8422000000000001</c:v>
                </c:pt>
                <c:pt idx="15">
                  <c:v>1.9797</c:v>
                </c:pt>
                <c:pt idx="16">
                  <c:v>2.1116000000000001</c:v>
                </c:pt>
                <c:pt idx="17">
                  <c:v>2.2435</c:v>
                </c:pt>
                <c:pt idx="18">
                  <c:v>2.3660000000000001</c:v>
                </c:pt>
              </c:numCache>
            </c:numRef>
          </c:xVal>
          <c:yVal>
            <c:numRef>
              <c:f>'201 MHz'!$B$2:$B$20</c:f>
              <c:numCache>
                <c:formatCode>0.00</c:formatCode>
                <c:ptCount val="19"/>
                <c:pt idx="0">
                  <c:v>-80</c:v>
                </c:pt>
                <c:pt idx="1">
                  <c:v>-75</c:v>
                </c:pt>
                <c:pt idx="2">
                  <c:v>-70</c:v>
                </c:pt>
                <c:pt idx="3">
                  <c:v>-65</c:v>
                </c:pt>
                <c:pt idx="4">
                  <c:v>-60</c:v>
                </c:pt>
                <c:pt idx="5">
                  <c:v>-55</c:v>
                </c:pt>
                <c:pt idx="6">
                  <c:v>-50</c:v>
                </c:pt>
                <c:pt idx="7">
                  <c:v>-45</c:v>
                </c:pt>
                <c:pt idx="8">
                  <c:v>-40</c:v>
                </c:pt>
                <c:pt idx="9">
                  <c:v>-35</c:v>
                </c:pt>
                <c:pt idx="10">
                  <c:v>-30</c:v>
                </c:pt>
                <c:pt idx="11">
                  <c:v>-25</c:v>
                </c:pt>
                <c:pt idx="12">
                  <c:v>-20</c:v>
                </c:pt>
                <c:pt idx="13">
                  <c:v>-15</c:v>
                </c:pt>
                <c:pt idx="14">
                  <c:v>-10</c:v>
                </c:pt>
                <c:pt idx="15">
                  <c:v>-5</c:v>
                </c:pt>
                <c:pt idx="16">
                  <c:v>0</c:v>
                </c:pt>
                <c:pt idx="17">
                  <c:v>5</c:v>
                </c:pt>
                <c:pt idx="18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1F7-42FA-BC11-7883D37A2E22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7565351035428244"/>
                  <c:y val="8.8196387468306298E-2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'201 MHz'!$A$2:$A$20</c:f>
              <c:numCache>
                <c:formatCode>0.0</c:formatCode>
                <c:ptCount val="19"/>
                <c:pt idx="0">
                  <c:v>0.2036</c:v>
                </c:pt>
                <c:pt idx="1">
                  <c:v>0.26250000000000001</c:v>
                </c:pt>
                <c:pt idx="2">
                  <c:v>0.35780000000000001</c:v>
                </c:pt>
                <c:pt idx="3">
                  <c:v>0.47839999999999999</c:v>
                </c:pt>
                <c:pt idx="4">
                  <c:v>0.60960000000000003</c:v>
                </c:pt>
                <c:pt idx="5">
                  <c:v>0.7359</c:v>
                </c:pt>
                <c:pt idx="6">
                  <c:v>0.85850000000000004</c:v>
                </c:pt>
                <c:pt idx="7">
                  <c:v>0.9849</c:v>
                </c:pt>
                <c:pt idx="8">
                  <c:v>1.1022000000000001</c:v>
                </c:pt>
                <c:pt idx="9">
                  <c:v>1.2253000000000001</c:v>
                </c:pt>
                <c:pt idx="10">
                  <c:v>1.3502000000000001</c:v>
                </c:pt>
                <c:pt idx="11">
                  <c:v>1.4669000000000001</c:v>
                </c:pt>
                <c:pt idx="12">
                  <c:v>1.5953999999999999</c:v>
                </c:pt>
                <c:pt idx="13">
                  <c:v>1.7197</c:v>
                </c:pt>
                <c:pt idx="14">
                  <c:v>1.8422000000000001</c:v>
                </c:pt>
                <c:pt idx="15">
                  <c:v>1.9797</c:v>
                </c:pt>
                <c:pt idx="16">
                  <c:v>2.1116000000000001</c:v>
                </c:pt>
                <c:pt idx="17">
                  <c:v>2.2435</c:v>
                </c:pt>
                <c:pt idx="18">
                  <c:v>2.3660000000000001</c:v>
                </c:pt>
              </c:numCache>
            </c:numRef>
          </c:xVal>
          <c:yVal>
            <c:numRef>
              <c:f>'201 MHz'!$C$2:$C$20</c:f>
              <c:numCache>
                <c:formatCode>0.00</c:formatCode>
                <c:ptCount val="19"/>
                <c:pt idx="3">
                  <c:v>-65</c:v>
                </c:pt>
                <c:pt idx="4">
                  <c:v>-60</c:v>
                </c:pt>
                <c:pt idx="5">
                  <c:v>-55</c:v>
                </c:pt>
                <c:pt idx="6">
                  <c:v>-50</c:v>
                </c:pt>
                <c:pt idx="7">
                  <c:v>-45</c:v>
                </c:pt>
                <c:pt idx="8">
                  <c:v>-40</c:v>
                </c:pt>
                <c:pt idx="9">
                  <c:v>-35</c:v>
                </c:pt>
                <c:pt idx="10">
                  <c:v>-30</c:v>
                </c:pt>
                <c:pt idx="11">
                  <c:v>-25</c:v>
                </c:pt>
                <c:pt idx="12">
                  <c:v>-20</c:v>
                </c:pt>
                <c:pt idx="13">
                  <c:v>-15</c:v>
                </c:pt>
                <c:pt idx="14">
                  <c:v>-10</c:v>
                </c:pt>
                <c:pt idx="15">
                  <c:v>-5</c:v>
                </c:pt>
                <c:pt idx="16">
                  <c:v>0</c:v>
                </c:pt>
                <c:pt idx="17">
                  <c:v>5</c:v>
                </c:pt>
                <c:pt idx="18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1F7-42FA-BC11-7883D37A2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3974336"/>
        <c:axId val="1553975168"/>
      </c:scatterChart>
      <c:valAx>
        <c:axId val="1553974336"/>
        <c:scaling>
          <c:orientation val="minMax"/>
          <c:max val="2.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5168"/>
        <c:crossesAt val="-90"/>
        <c:crossBetween val="midCat"/>
      </c:valAx>
      <c:valAx>
        <c:axId val="155397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4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diamond"/>
            <c:size val="2"/>
            <c:spPr>
              <a:solidFill>
                <a:schemeClr val="bg1"/>
              </a:solidFill>
              <a:ln w="95250">
                <a:solidFill>
                  <a:schemeClr val="accent1"/>
                </a:solidFill>
              </a:ln>
              <a:effectLst/>
            </c:spPr>
          </c:marker>
          <c:xVal>
            <c:numRef>
              <c:f>'251 MHz'!$A$2:$A$20</c:f>
              <c:numCache>
                <c:formatCode>0.0</c:formatCode>
                <c:ptCount val="19"/>
                <c:pt idx="0">
                  <c:v>0.19259999999999999</c:v>
                </c:pt>
                <c:pt idx="1">
                  <c:v>0.23549999999999999</c:v>
                </c:pt>
                <c:pt idx="2">
                  <c:v>0.31269999999999998</c:v>
                </c:pt>
                <c:pt idx="3">
                  <c:v>0.42070000000000002</c:v>
                </c:pt>
                <c:pt idx="4">
                  <c:v>0.5544</c:v>
                </c:pt>
                <c:pt idx="5">
                  <c:v>0.68930000000000002</c:v>
                </c:pt>
                <c:pt idx="6">
                  <c:v>0.81930000000000003</c:v>
                </c:pt>
                <c:pt idx="7">
                  <c:v>0.94940000000000002</c:v>
                </c:pt>
                <c:pt idx="8">
                  <c:v>1.0720000000000001</c:v>
                </c:pt>
                <c:pt idx="9">
                  <c:v>1.1961999999999999</c:v>
                </c:pt>
                <c:pt idx="10">
                  <c:v>1.3218000000000001</c:v>
                </c:pt>
                <c:pt idx="11">
                  <c:v>1.4375</c:v>
                </c:pt>
                <c:pt idx="12">
                  <c:v>1.5662</c:v>
                </c:pt>
                <c:pt idx="13">
                  <c:v>1.6922999999999999</c:v>
                </c:pt>
                <c:pt idx="14">
                  <c:v>1.8152999999999999</c:v>
                </c:pt>
                <c:pt idx="15">
                  <c:v>1.9539</c:v>
                </c:pt>
                <c:pt idx="16">
                  <c:v>2.0888</c:v>
                </c:pt>
                <c:pt idx="17">
                  <c:v>2.2164999999999999</c:v>
                </c:pt>
                <c:pt idx="18">
                  <c:v>2.3365</c:v>
                </c:pt>
              </c:numCache>
            </c:numRef>
          </c:xVal>
          <c:yVal>
            <c:numRef>
              <c:f>'251 MHz'!$B$2:$B$20</c:f>
              <c:numCache>
                <c:formatCode>0.00</c:formatCode>
                <c:ptCount val="19"/>
                <c:pt idx="0">
                  <c:v>-80</c:v>
                </c:pt>
                <c:pt idx="1">
                  <c:v>-75</c:v>
                </c:pt>
                <c:pt idx="2">
                  <c:v>-70</c:v>
                </c:pt>
                <c:pt idx="3">
                  <c:v>-65</c:v>
                </c:pt>
                <c:pt idx="4">
                  <c:v>-60</c:v>
                </c:pt>
                <c:pt idx="5">
                  <c:v>-55</c:v>
                </c:pt>
                <c:pt idx="6">
                  <c:v>-50</c:v>
                </c:pt>
                <c:pt idx="7">
                  <c:v>-45</c:v>
                </c:pt>
                <c:pt idx="8">
                  <c:v>-40</c:v>
                </c:pt>
                <c:pt idx="9">
                  <c:v>-35</c:v>
                </c:pt>
                <c:pt idx="10">
                  <c:v>-30</c:v>
                </c:pt>
                <c:pt idx="11">
                  <c:v>-25</c:v>
                </c:pt>
                <c:pt idx="12">
                  <c:v>-20</c:v>
                </c:pt>
                <c:pt idx="13">
                  <c:v>-15</c:v>
                </c:pt>
                <c:pt idx="14">
                  <c:v>-10</c:v>
                </c:pt>
                <c:pt idx="15">
                  <c:v>-5</c:v>
                </c:pt>
                <c:pt idx="16">
                  <c:v>0</c:v>
                </c:pt>
                <c:pt idx="17">
                  <c:v>5</c:v>
                </c:pt>
                <c:pt idx="18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514-49D3-B2C3-6C446E2B56E8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7565351035428244"/>
                  <c:y val="8.8196387468306298E-2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'251 MHz'!$A$2:$A$20</c:f>
              <c:numCache>
                <c:formatCode>0.0</c:formatCode>
                <c:ptCount val="19"/>
                <c:pt idx="0">
                  <c:v>0.19259999999999999</c:v>
                </c:pt>
                <c:pt idx="1">
                  <c:v>0.23549999999999999</c:v>
                </c:pt>
                <c:pt idx="2">
                  <c:v>0.31269999999999998</c:v>
                </c:pt>
                <c:pt idx="3">
                  <c:v>0.42070000000000002</c:v>
                </c:pt>
                <c:pt idx="4">
                  <c:v>0.5544</c:v>
                </c:pt>
                <c:pt idx="5">
                  <c:v>0.68930000000000002</c:v>
                </c:pt>
                <c:pt idx="6">
                  <c:v>0.81930000000000003</c:v>
                </c:pt>
                <c:pt idx="7">
                  <c:v>0.94940000000000002</c:v>
                </c:pt>
                <c:pt idx="8">
                  <c:v>1.0720000000000001</c:v>
                </c:pt>
                <c:pt idx="9">
                  <c:v>1.1961999999999999</c:v>
                </c:pt>
                <c:pt idx="10">
                  <c:v>1.3218000000000001</c:v>
                </c:pt>
                <c:pt idx="11">
                  <c:v>1.4375</c:v>
                </c:pt>
                <c:pt idx="12">
                  <c:v>1.5662</c:v>
                </c:pt>
                <c:pt idx="13">
                  <c:v>1.6922999999999999</c:v>
                </c:pt>
                <c:pt idx="14">
                  <c:v>1.8152999999999999</c:v>
                </c:pt>
                <c:pt idx="15">
                  <c:v>1.9539</c:v>
                </c:pt>
                <c:pt idx="16">
                  <c:v>2.0888</c:v>
                </c:pt>
                <c:pt idx="17">
                  <c:v>2.2164999999999999</c:v>
                </c:pt>
                <c:pt idx="18">
                  <c:v>2.3365</c:v>
                </c:pt>
              </c:numCache>
            </c:numRef>
          </c:xVal>
          <c:yVal>
            <c:numRef>
              <c:f>'251 MHz'!$C$2:$C$20</c:f>
              <c:numCache>
                <c:formatCode>0.00</c:formatCode>
                <c:ptCount val="19"/>
                <c:pt idx="3">
                  <c:v>-65</c:v>
                </c:pt>
                <c:pt idx="4">
                  <c:v>-60</c:v>
                </c:pt>
                <c:pt idx="5">
                  <c:v>-55</c:v>
                </c:pt>
                <c:pt idx="6">
                  <c:v>-50</c:v>
                </c:pt>
                <c:pt idx="7">
                  <c:v>-45</c:v>
                </c:pt>
                <c:pt idx="8">
                  <c:v>-40</c:v>
                </c:pt>
                <c:pt idx="9">
                  <c:v>-35</c:v>
                </c:pt>
                <c:pt idx="10">
                  <c:v>-30</c:v>
                </c:pt>
                <c:pt idx="11">
                  <c:v>-25</c:v>
                </c:pt>
                <c:pt idx="12">
                  <c:v>-20</c:v>
                </c:pt>
                <c:pt idx="13">
                  <c:v>-15</c:v>
                </c:pt>
                <c:pt idx="14">
                  <c:v>-10</c:v>
                </c:pt>
                <c:pt idx="15">
                  <c:v>-5</c:v>
                </c:pt>
                <c:pt idx="16">
                  <c:v>0</c:v>
                </c:pt>
                <c:pt idx="17">
                  <c:v>5</c:v>
                </c:pt>
                <c:pt idx="18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514-49D3-B2C3-6C446E2B5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3974336"/>
        <c:axId val="1553975168"/>
      </c:scatterChart>
      <c:valAx>
        <c:axId val="1553974336"/>
        <c:scaling>
          <c:orientation val="minMax"/>
          <c:max val="2.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5168"/>
        <c:crossesAt val="-90"/>
        <c:crossBetween val="midCat"/>
      </c:valAx>
      <c:valAx>
        <c:axId val="155397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4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diamond"/>
            <c:size val="2"/>
            <c:spPr>
              <a:solidFill>
                <a:schemeClr val="bg1"/>
              </a:solidFill>
              <a:ln w="95250">
                <a:solidFill>
                  <a:schemeClr val="accent1"/>
                </a:solidFill>
              </a:ln>
              <a:effectLst/>
            </c:spPr>
          </c:marker>
          <c:xVal>
            <c:numRef>
              <c:f>'300 MHz'!$A$2:$A$20</c:f>
              <c:numCache>
                <c:formatCode>0.0</c:formatCode>
                <c:ptCount val="19"/>
                <c:pt idx="0">
                  <c:v>0.1852</c:v>
                </c:pt>
                <c:pt idx="1">
                  <c:v>0.21829999999999999</c:v>
                </c:pt>
                <c:pt idx="2">
                  <c:v>0.29070000000000001</c:v>
                </c:pt>
                <c:pt idx="3">
                  <c:v>0.39860000000000001</c:v>
                </c:pt>
                <c:pt idx="4">
                  <c:v>0.52739999999999998</c:v>
                </c:pt>
                <c:pt idx="5">
                  <c:v>0.65990000000000004</c:v>
                </c:pt>
                <c:pt idx="6">
                  <c:v>0.78869999999999996</c:v>
                </c:pt>
                <c:pt idx="7">
                  <c:v>0.91890000000000005</c:v>
                </c:pt>
                <c:pt idx="8">
                  <c:v>1.0431999999999999</c:v>
                </c:pt>
                <c:pt idx="9">
                  <c:v>1.1677</c:v>
                </c:pt>
                <c:pt idx="10">
                  <c:v>1.2931999999999999</c:v>
                </c:pt>
                <c:pt idx="11">
                  <c:v>1.4166000000000001</c:v>
                </c:pt>
                <c:pt idx="12">
                  <c:v>1.5455000000000001</c:v>
                </c:pt>
                <c:pt idx="13">
                  <c:v>1.6718</c:v>
                </c:pt>
                <c:pt idx="14">
                  <c:v>1.7968999999999999</c:v>
                </c:pt>
                <c:pt idx="15">
                  <c:v>1.9362999999999999</c:v>
                </c:pt>
                <c:pt idx="16">
                  <c:v>2.0714000000000001</c:v>
                </c:pt>
                <c:pt idx="17">
                  <c:v>2.1943000000000001</c:v>
                </c:pt>
                <c:pt idx="18">
                  <c:v>2.3096000000000001</c:v>
                </c:pt>
              </c:numCache>
            </c:numRef>
          </c:xVal>
          <c:yVal>
            <c:numRef>
              <c:f>'300 MHz'!$B$2:$B$20</c:f>
              <c:numCache>
                <c:formatCode>0.00</c:formatCode>
                <c:ptCount val="19"/>
                <c:pt idx="0">
                  <c:v>-80</c:v>
                </c:pt>
                <c:pt idx="1">
                  <c:v>-75</c:v>
                </c:pt>
                <c:pt idx="2">
                  <c:v>-70</c:v>
                </c:pt>
                <c:pt idx="3">
                  <c:v>-65</c:v>
                </c:pt>
                <c:pt idx="4">
                  <c:v>-60</c:v>
                </c:pt>
                <c:pt idx="5">
                  <c:v>-55</c:v>
                </c:pt>
                <c:pt idx="6">
                  <c:v>-50</c:v>
                </c:pt>
                <c:pt idx="7">
                  <c:v>-45</c:v>
                </c:pt>
                <c:pt idx="8">
                  <c:v>-40</c:v>
                </c:pt>
                <c:pt idx="9">
                  <c:v>-35</c:v>
                </c:pt>
                <c:pt idx="10">
                  <c:v>-30</c:v>
                </c:pt>
                <c:pt idx="11">
                  <c:v>-25</c:v>
                </c:pt>
                <c:pt idx="12">
                  <c:v>-20</c:v>
                </c:pt>
                <c:pt idx="13">
                  <c:v>-15</c:v>
                </c:pt>
                <c:pt idx="14">
                  <c:v>-10</c:v>
                </c:pt>
                <c:pt idx="15">
                  <c:v>-5</c:v>
                </c:pt>
                <c:pt idx="16">
                  <c:v>0</c:v>
                </c:pt>
                <c:pt idx="17">
                  <c:v>5</c:v>
                </c:pt>
                <c:pt idx="18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6C1-47BA-AD7E-A2EEF2E1688A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7565351035428244"/>
                  <c:y val="8.8196387468306298E-2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'300 MHz'!$A$2:$A$20</c:f>
              <c:numCache>
                <c:formatCode>0.0</c:formatCode>
                <c:ptCount val="19"/>
                <c:pt idx="0">
                  <c:v>0.1852</c:v>
                </c:pt>
                <c:pt idx="1">
                  <c:v>0.21829999999999999</c:v>
                </c:pt>
                <c:pt idx="2">
                  <c:v>0.29070000000000001</c:v>
                </c:pt>
                <c:pt idx="3">
                  <c:v>0.39860000000000001</c:v>
                </c:pt>
                <c:pt idx="4">
                  <c:v>0.52739999999999998</c:v>
                </c:pt>
                <c:pt idx="5">
                  <c:v>0.65990000000000004</c:v>
                </c:pt>
                <c:pt idx="6">
                  <c:v>0.78869999999999996</c:v>
                </c:pt>
                <c:pt idx="7">
                  <c:v>0.91890000000000005</c:v>
                </c:pt>
                <c:pt idx="8">
                  <c:v>1.0431999999999999</c:v>
                </c:pt>
                <c:pt idx="9">
                  <c:v>1.1677</c:v>
                </c:pt>
                <c:pt idx="10">
                  <c:v>1.2931999999999999</c:v>
                </c:pt>
                <c:pt idx="11">
                  <c:v>1.4166000000000001</c:v>
                </c:pt>
                <c:pt idx="12">
                  <c:v>1.5455000000000001</c:v>
                </c:pt>
                <c:pt idx="13">
                  <c:v>1.6718</c:v>
                </c:pt>
                <c:pt idx="14">
                  <c:v>1.7968999999999999</c:v>
                </c:pt>
                <c:pt idx="15">
                  <c:v>1.9362999999999999</c:v>
                </c:pt>
                <c:pt idx="16">
                  <c:v>2.0714000000000001</c:v>
                </c:pt>
                <c:pt idx="17">
                  <c:v>2.1943000000000001</c:v>
                </c:pt>
                <c:pt idx="18">
                  <c:v>2.3096000000000001</c:v>
                </c:pt>
              </c:numCache>
            </c:numRef>
          </c:xVal>
          <c:yVal>
            <c:numRef>
              <c:f>'300 MHz'!$C$2:$C$20</c:f>
              <c:numCache>
                <c:formatCode>0.00</c:formatCode>
                <c:ptCount val="19"/>
                <c:pt idx="3">
                  <c:v>-65</c:v>
                </c:pt>
                <c:pt idx="4">
                  <c:v>-60</c:v>
                </c:pt>
                <c:pt idx="5">
                  <c:v>-55</c:v>
                </c:pt>
                <c:pt idx="6">
                  <c:v>-50</c:v>
                </c:pt>
                <c:pt idx="7">
                  <c:v>-45</c:v>
                </c:pt>
                <c:pt idx="8">
                  <c:v>-40</c:v>
                </c:pt>
                <c:pt idx="9">
                  <c:v>-35</c:v>
                </c:pt>
                <c:pt idx="10">
                  <c:v>-30</c:v>
                </c:pt>
                <c:pt idx="11">
                  <c:v>-25</c:v>
                </c:pt>
                <c:pt idx="12">
                  <c:v>-20</c:v>
                </c:pt>
                <c:pt idx="13">
                  <c:v>-15</c:v>
                </c:pt>
                <c:pt idx="14">
                  <c:v>-10</c:v>
                </c:pt>
                <c:pt idx="15">
                  <c:v>-5</c:v>
                </c:pt>
                <c:pt idx="16">
                  <c:v>0</c:v>
                </c:pt>
                <c:pt idx="17">
                  <c:v>5</c:v>
                </c:pt>
                <c:pt idx="18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6C1-47BA-AD7E-A2EEF2E16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3974336"/>
        <c:axId val="1553975168"/>
      </c:scatterChart>
      <c:valAx>
        <c:axId val="1553974336"/>
        <c:scaling>
          <c:orientation val="minMax"/>
          <c:max val="2.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5168"/>
        <c:crossesAt val="-90"/>
        <c:crossBetween val="midCat"/>
      </c:valAx>
      <c:valAx>
        <c:axId val="155397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4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diamond"/>
            <c:size val="2"/>
            <c:spPr>
              <a:solidFill>
                <a:schemeClr val="bg1"/>
              </a:solidFill>
              <a:ln w="95250">
                <a:solidFill>
                  <a:schemeClr val="accent1"/>
                </a:solidFill>
              </a:ln>
              <a:effectLst/>
            </c:spPr>
          </c:marker>
          <c:xVal>
            <c:numRef>
              <c:f>'350 MHz'!$A$2:$A$20</c:f>
              <c:numCache>
                <c:formatCode>0.0</c:formatCode>
                <c:ptCount val="19"/>
                <c:pt idx="0">
                  <c:v>0.18029999999999999</c:v>
                </c:pt>
                <c:pt idx="1">
                  <c:v>0.29780000000000001</c:v>
                </c:pt>
                <c:pt idx="2">
                  <c:v>0.27350000000000002</c:v>
                </c:pt>
                <c:pt idx="3">
                  <c:v>0.38390000000000002</c:v>
                </c:pt>
                <c:pt idx="4">
                  <c:v>0.51139999999999997</c:v>
                </c:pt>
                <c:pt idx="5">
                  <c:v>0.63929999999999998</c:v>
                </c:pt>
                <c:pt idx="6">
                  <c:v>0.76659999999999995</c:v>
                </c:pt>
                <c:pt idx="7">
                  <c:v>0.89659999999999995</c:v>
                </c:pt>
                <c:pt idx="8">
                  <c:v>1.0212000000000001</c:v>
                </c:pt>
                <c:pt idx="9">
                  <c:v>1.1456</c:v>
                </c:pt>
                <c:pt idx="10">
                  <c:v>1.2719</c:v>
                </c:pt>
                <c:pt idx="11">
                  <c:v>1.3983000000000001</c:v>
                </c:pt>
                <c:pt idx="12">
                  <c:v>1.5281</c:v>
                </c:pt>
                <c:pt idx="13">
                  <c:v>1.6546000000000001</c:v>
                </c:pt>
                <c:pt idx="14">
                  <c:v>1.7806</c:v>
                </c:pt>
                <c:pt idx="15">
                  <c:v>1.9200999999999999</c:v>
                </c:pt>
                <c:pt idx="16">
                  <c:v>2.052</c:v>
                </c:pt>
                <c:pt idx="17">
                  <c:v>2.1722000000000001</c:v>
                </c:pt>
                <c:pt idx="18">
                  <c:v>2.3008999999999999</c:v>
                </c:pt>
              </c:numCache>
            </c:numRef>
          </c:xVal>
          <c:yVal>
            <c:numRef>
              <c:f>'350 MHz'!$B$2:$B$20</c:f>
              <c:numCache>
                <c:formatCode>0.00</c:formatCode>
                <c:ptCount val="19"/>
                <c:pt idx="0">
                  <c:v>-80</c:v>
                </c:pt>
                <c:pt idx="1">
                  <c:v>-75</c:v>
                </c:pt>
                <c:pt idx="2">
                  <c:v>-70</c:v>
                </c:pt>
                <c:pt idx="3">
                  <c:v>-65</c:v>
                </c:pt>
                <c:pt idx="4">
                  <c:v>-60</c:v>
                </c:pt>
                <c:pt idx="5">
                  <c:v>-55</c:v>
                </c:pt>
                <c:pt idx="6">
                  <c:v>-50</c:v>
                </c:pt>
                <c:pt idx="7">
                  <c:v>-45</c:v>
                </c:pt>
                <c:pt idx="8">
                  <c:v>-40</c:v>
                </c:pt>
                <c:pt idx="9">
                  <c:v>-35</c:v>
                </c:pt>
                <c:pt idx="10">
                  <c:v>-30</c:v>
                </c:pt>
                <c:pt idx="11">
                  <c:v>-25</c:v>
                </c:pt>
                <c:pt idx="12">
                  <c:v>-20</c:v>
                </c:pt>
                <c:pt idx="13">
                  <c:v>-15</c:v>
                </c:pt>
                <c:pt idx="14">
                  <c:v>-10</c:v>
                </c:pt>
                <c:pt idx="15">
                  <c:v>-5</c:v>
                </c:pt>
                <c:pt idx="16">
                  <c:v>0</c:v>
                </c:pt>
                <c:pt idx="17">
                  <c:v>5</c:v>
                </c:pt>
                <c:pt idx="18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1B5-4585-B76D-42D7195375FC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7565351035428244"/>
                  <c:y val="8.8196387468306298E-2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'350 MHz'!$A$2:$A$20</c:f>
              <c:numCache>
                <c:formatCode>0.0</c:formatCode>
                <c:ptCount val="19"/>
                <c:pt idx="0">
                  <c:v>0.18029999999999999</c:v>
                </c:pt>
                <c:pt idx="1">
                  <c:v>0.29780000000000001</c:v>
                </c:pt>
                <c:pt idx="2">
                  <c:v>0.27350000000000002</c:v>
                </c:pt>
                <c:pt idx="3">
                  <c:v>0.38390000000000002</c:v>
                </c:pt>
                <c:pt idx="4">
                  <c:v>0.51139999999999997</c:v>
                </c:pt>
                <c:pt idx="5">
                  <c:v>0.63929999999999998</c:v>
                </c:pt>
                <c:pt idx="6">
                  <c:v>0.76659999999999995</c:v>
                </c:pt>
                <c:pt idx="7">
                  <c:v>0.89659999999999995</c:v>
                </c:pt>
                <c:pt idx="8">
                  <c:v>1.0212000000000001</c:v>
                </c:pt>
                <c:pt idx="9">
                  <c:v>1.1456</c:v>
                </c:pt>
                <c:pt idx="10">
                  <c:v>1.2719</c:v>
                </c:pt>
                <c:pt idx="11">
                  <c:v>1.3983000000000001</c:v>
                </c:pt>
                <c:pt idx="12">
                  <c:v>1.5281</c:v>
                </c:pt>
                <c:pt idx="13">
                  <c:v>1.6546000000000001</c:v>
                </c:pt>
                <c:pt idx="14">
                  <c:v>1.7806</c:v>
                </c:pt>
                <c:pt idx="15">
                  <c:v>1.9200999999999999</c:v>
                </c:pt>
                <c:pt idx="16">
                  <c:v>2.052</c:v>
                </c:pt>
                <c:pt idx="17">
                  <c:v>2.1722000000000001</c:v>
                </c:pt>
                <c:pt idx="18">
                  <c:v>2.3008999999999999</c:v>
                </c:pt>
              </c:numCache>
            </c:numRef>
          </c:xVal>
          <c:yVal>
            <c:numRef>
              <c:f>'350 MHz'!$C$2:$C$20</c:f>
              <c:numCache>
                <c:formatCode>0.00</c:formatCode>
                <c:ptCount val="19"/>
                <c:pt idx="3">
                  <c:v>-65</c:v>
                </c:pt>
                <c:pt idx="4">
                  <c:v>-60</c:v>
                </c:pt>
                <c:pt idx="5">
                  <c:v>-55</c:v>
                </c:pt>
                <c:pt idx="6">
                  <c:v>-50</c:v>
                </c:pt>
                <c:pt idx="7">
                  <c:v>-45</c:v>
                </c:pt>
                <c:pt idx="8">
                  <c:v>-40</c:v>
                </c:pt>
                <c:pt idx="9">
                  <c:v>-35</c:v>
                </c:pt>
                <c:pt idx="10">
                  <c:v>-30</c:v>
                </c:pt>
                <c:pt idx="11">
                  <c:v>-25</c:v>
                </c:pt>
                <c:pt idx="12">
                  <c:v>-20</c:v>
                </c:pt>
                <c:pt idx="13">
                  <c:v>-15</c:v>
                </c:pt>
                <c:pt idx="14">
                  <c:v>-10</c:v>
                </c:pt>
                <c:pt idx="15">
                  <c:v>-5</c:v>
                </c:pt>
                <c:pt idx="16">
                  <c:v>0</c:v>
                </c:pt>
                <c:pt idx="17">
                  <c:v>5</c:v>
                </c:pt>
                <c:pt idx="18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1B5-4585-B76D-42D719537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3974336"/>
        <c:axId val="1553975168"/>
      </c:scatterChart>
      <c:valAx>
        <c:axId val="1553974336"/>
        <c:scaling>
          <c:orientation val="minMax"/>
          <c:max val="2.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5168"/>
        <c:crossesAt val="-90"/>
        <c:crossBetween val="midCat"/>
      </c:valAx>
      <c:valAx>
        <c:axId val="155397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53974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</xdr:row>
      <xdr:rowOff>26458</xdr:rowOff>
    </xdr:from>
    <xdr:to>
      <xdr:col>11</xdr:col>
      <xdr:colOff>750000</xdr:colOff>
      <xdr:row>24</xdr:row>
      <xdr:rowOff>23999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160564</xdr:colOff>
      <xdr:row>0</xdr:row>
      <xdr:rowOff>46265</xdr:rowOff>
    </xdr:from>
    <xdr:to>
      <xdr:col>12</xdr:col>
      <xdr:colOff>744682</xdr:colOff>
      <xdr:row>23</xdr:row>
      <xdr:rowOff>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160564</xdr:colOff>
      <xdr:row>0</xdr:row>
      <xdr:rowOff>46265</xdr:rowOff>
    </xdr:from>
    <xdr:to>
      <xdr:col>12</xdr:col>
      <xdr:colOff>744682</xdr:colOff>
      <xdr:row>23</xdr:row>
      <xdr:rowOff>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160564</xdr:colOff>
      <xdr:row>0</xdr:row>
      <xdr:rowOff>46265</xdr:rowOff>
    </xdr:from>
    <xdr:to>
      <xdr:col>12</xdr:col>
      <xdr:colOff>744682</xdr:colOff>
      <xdr:row>23</xdr:row>
      <xdr:rowOff>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160564</xdr:colOff>
      <xdr:row>0</xdr:row>
      <xdr:rowOff>46265</xdr:rowOff>
    </xdr:from>
    <xdr:to>
      <xdr:col>12</xdr:col>
      <xdr:colOff>744682</xdr:colOff>
      <xdr:row>23</xdr:row>
      <xdr:rowOff>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160564</xdr:colOff>
      <xdr:row>0</xdr:row>
      <xdr:rowOff>46265</xdr:rowOff>
    </xdr:from>
    <xdr:to>
      <xdr:col>12</xdr:col>
      <xdr:colOff>744682</xdr:colOff>
      <xdr:row>23</xdr:row>
      <xdr:rowOff>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160564</xdr:colOff>
      <xdr:row>0</xdr:row>
      <xdr:rowOff>46265</xdr:rowOff>
    </xdr:from>
    <xdr:to>
      <xdr:col>12</xdr:col>
      <xdr:colOff>744682</xdr:colOff>
      <xdr:row>23</xdr:row>
      <xdr:rowOff>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160564</xdr:colOff>
      <xdr:row>0</xdr:row>
      <xdr:rowOff>46265</xdr:rowOff>
    </xdr:from>
    <xdr:to>
      <xdr:col>12</xdr:col>
      <xdr:colOff>744682</xdr:colOff>
      <xdr:row>23</xdr:row>
      <xdr:rowOff>0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160564</xdr:colOff>
      <xdr:row>0</xdr:row>
      <xdr:rowOff>46265</xdr:rowOff>
    </xdr:from>
    <xdr:to>
      <xdr:col>12</xdr:col>
      <xdr:colOff>744682</xdr:colOff>
      <xdr:row>23</xdr:row>
      <xdr:rowOff>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160564</xdr:colOff>
      <xdr:row>0</xdr:row>
      <xdr:rowOff>46265</xdr:rowOff>
    </xdr:from>
    <xdr:to>
      <xdr:col>12</xdr:col>
      <xdr:colOff>744682</xdr:colOff>
      <xdr:row>23</xdr:row>
      <xdr:rowOff>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160564</xdr:colOff>
      <xdr:row>0</xdr:row>
      <xdr:rowOff>46265</xdr:rowOff>
    </xdr:from>
    <xdr:to>
      <xdr:col>12</xdr:col>
      <xdr:colOff>744682</xdr:colOff>
      <xdr:row>23</xdr:row>
      <xdr:rowOff>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160564</xdr:colOff>
      <xdr:row>0</xdr:row>
      <xdr:rowOff>46265</xdr:rowOff>
    </xdr:from>
    <xdr:to>
      <xdr:col>12</xdr:col>
      <xdr:colOff>744682</xdr:colOff>
      <xdr:row>23</xdr:row>
      <xdr:rowOff>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160564</xdr:colOff>
      <xdr:row>0</xdr:row>
      <xdr:rowOff>46265</xdr:rowOff>
    </xdr:from>
    <xdr:to>
      <xdr:col>12</xdr:col>
      <xdr:colOff>744682</xdr:colOff>
      <xdr:row>23</xdr:row>
      <xdr:rowOff>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160564</xdr:colOff>
      <xdr:row>0</xdr:row>
      <xdr:rowOff>46265</xdr:rowOff>
    </xdr:from>
    <xdr:to>
      <xdr:col>12</xdr:col>
      <xdr:colOff>744682</xdr:colOff>
      <xdr:row>23</xdr:row>
      <xdr:rowOff>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E27"/>
  <sheetViews>
    <sheetView tabSelected="1" zoomScale="127" zoomScaleNormal="180" workbookViewId="0">
      <selection activeCell="B4" sqref="B4"/>
    </sheetView>
  </sheetViews>
  <sheetFormatPr baseColWidth="10" defaultRowHeight="14.4" x14ac:dyDescent="0.55000000000000004"/>
  <cols>
    <col min="1" max="1" width="20" customWidth="1"/>
  </cols>
  <sheetData>
    <row r="1" spans="1:5" x14ac:dyDescent="0.55000000000000004">
      <c r="A1" t="s">
        <v>56</v>
      </c>
      <c r="B1" t="s">
        <v>57</v>
      </c>
    </row>
    <row r="2" spans="1:5" x14ac:dyDescent="0.55000000000000004">
      <c r="A2" t="s">
        <v>58</v>
      </c>
      <c r="B2" s="28">
        <v>44728</v>
      </c>
    </row>
    <row r="3" spans="1:5" x14ac:dyDescent="0.55000000000000004">
      <c r="A3" t="s">
        <v>59</v>
      </c>
      <c r="B3" s="28" t="s">
        <v>60</v>
      </c>
    </row>
    <row r="4" spans="1:5" x14ac:dyDescent="0.55000000000000004">
      <c r="A4" t="s">
        <v>0</v>
      </c>
      <c r="B4" t="s">
        <v>1</v>
      </c>
    </row>
    <row r="5" spans="1:5" x14ac:dyDescent="0.55000000000000004">
      <c r="A5" t="s">
        <v>2</v>
      </c>
      <c r="B5" s="1">
        <v>8307</v>
      </c>
      <c r="C5" t="s">
        <v>3</v>
      </c>
    </row>
    <row r="6" spans="1:5" x14ac:dyDescent="0.55000000000000004">
      <c r="A6" t="s">
        <v>4</v>
      </c>
      <c r="B6" s="2" t="s">
        <v>5</v>
      </c>
      <c r="C6" t="s">
        <v>6</v>
      </c>
    </row>
    <row r="7" spans="1:5" x14ac:dyDescent="0.55000000000000004">
      <c r="A7" t="s">
        <v>7</v>
      </c>
      <c r="B7" s="3">
        <v>5.024</v>
      </c>
      <c r="C7" t="s">
        <v>8</v>
      </c>
    </row>
    <row r="8" spans="1:5" x14ac:dyDescent="0.55000000000000004">
      <c r="A8" t="s">
        <v>9</v>
      </c>
      <c r="B8" s="4">
        <v>1</v>
      </c>
      <c r="C8" t="s">
        <v>13</v>
      </c>
    </row>
    <row r="9" spans="1:5" x14ac:dyDescent="0.55000000000000004">
      <c r="A9" t="s">
        <v>10</v>
      </c>
      <c r="B9" s="6">
        <v>500</v>
      </c>
      <c r="C9" t="s">
        <v>14</v>
      </c>
    </row>
    <row r="10" spans="1:5" x14ac:dyDescent="0.55000000000000004">
      <c r="A10" t="s">
        <v>11</v>
      </c>
      <c r="B10" s="5">
        <v>-80</v>
      </c>
      <c r="C10" t="s">
        <v>19</v>
      </c>
    </row>
    <row r="11" spans="1:5" x14ac:dyDescent="0.55000000000000004">
      <c r="A11" t="s">
        <v>12</v>
      </c>
      <c r="B11" s="6">
        <v>10</v>
      </c>
      <c r="C11" t="s">
        <v>20</v>
      </c>
    </row>
    <row r="12" spans="1:5" x14ac:dyDescent="0.55000000000000004">
      <c r="A12" t="s">
        <v>17</v>
      </c>
      <c r="B12" s="7">
        <f>B9-B8</f>
        <v>499</v>
      </c>
    </row>
    <row r="14" spans="1:5" x14ac:dyDescent="0.55000000000000004">
      <c r="A14" s="9" t="s">
        <v>18</v>
      </c>
      <c r="B14" s="11" t="s">
        <v>45</v>
      </c>
      <c r="C14" s="11" t="s">
        <v>46</v>
      </c>
    </row>
    <row r="15" spans="1:5" x14ac:dyDescent="0.55000000000000004">
      <c r="A15" s="10">
        <f>B8</f>
        <v>1</v>
      </c>
      <c r="B15" s="19">
        <f>'1 MHz'!A25</f>
        <v>39.280999999999999</v>
      </c>
      <c r="C15" s="19">
        <f>'1 MHz'!B25</f>
        <v>-85.837000000000003</v>
      </c>
      <c r="D15" s="8" t="s">
        <v>15</v>
      </c>
      <c r="E15" s="8" t="s">
        <v>16</v>
      </c>
    </row>
    <row r="16" spans="1:5" x14ac:dyDescent="0.55000000000000004">
      <c r="A16" s="10">
        <f>0.1*$B$12+A15</f>
        <v>50.900000000000006</v>
      </c>
      <c r="B16" s="19">
        <f>'51 MHz'!A25</f>
        <v>40.008000000000003</v>
      </c>
      <c r="C16" s="19">
        <f>'51 MHz'!B25</f>
        <v>-86.543999999999997</v>
      </c>
      <c r="D16" s="8" t="s">
        <v>21</v>
      </c>
      <c r="E16" s="8" t="s">
        <v>33</v>
      </c>
    </row>
    <row r="17" spans="1:5" x14ac:dyDescent="0.55000000000000004">
      <c r="A17" s="10">
        <f t="shared" ref="A17:A23" si="0">0.1*$B$12+A16</f>
        <v>100.80000000000001</v>
      </c>
      <c r="B17" s="19">
        <f>'101 MHz'!A25</f>
        <v>39.847000000000001</v>
      </c>
      <c r="C17" s="19">
        <f>'101 MHz'!B25</f>
        <v>-85.540999999999997</v>
      </c>
      <c r="D17" s="8" t="s">
        <v>22</v>
      </c>
      <c r="E17" s="8" t="s">
        <v>39</v>
      </c>
    </row>
    <row r="18" spans="1:5" x14ac:dyDescent="0.55000000000000004">
      <c r="A18" s="10">
        <f t="shared" si="0"/>
        <v>150.70000000000002</v>
      </c>
      <c r="B18" s="19">
        <f>'151 MHz'!A$25</f>
        <v>40.156999999999996</v>
      </c>
      <c r="C18" s="27">
        <f>'151 MHz'!B25</f>
        <v>-85.41</v>
      </c>
      <c r="D18" s="8" t="s">
        <v>23</v>
      </c>
      <c r="E18" s="8" t="s">
        <v>34</v>
      </c>
    </row>
    <row r="19" spans="1:5" x14ac:dyDescent="0.55000000000000004">
      <c r="A19" s="10">
        <f t="shared" si="0"/>
        <v>200.60000000000002</v>
      </c>
      <c r="B19" s="19">
        <f>'201 MHz'!A$25</f>
        <v>39.948</v>
      </c>
      <c r="C19" s="19">
        <f>'201 MHz'!B25</f>
        <v>-84.102000000000004</v>
      </c>
      <c r="D19" s="8" t="s">
        <v>24</v>
      </c>
      <c r="E19" s="8" t="s">
        <v>40</v>
      </c>
    </row>
    <row r="20" spans="1:5" x14ac:dyDescent="0.55000000000000004">
      <c r="A20" s="10">
        <f t="shared" si="0"/>
        <v>250.50000000000003</v>
      </c>
      <c r="B20" s="19">
        <f>'251 MHz'!A$25</f>
        <v>39.374000000000002</v>
      </c>
      <c r="C20" s="19">
        <f>'251 MHz'!B25</f>
        <v>-81.959000000000003</v>
      </c>
      <c r="D20" s="8" t="s">
        <v>25</v>
      </c>
      <c r="E20" s="8" t="s">
        <v>35</v>
      </c>
    </row>
    <row r="21" spans="1:5" x14ac:dyDescent="0.55000000000000004">
      <c r="A21" s="10">
        <f t="shared" si="0"/>
        <v>300.40000000000003</v>
      </c>
      <c r="B21" s="19">
        <f>'300 MHz'!A$25</f>
        <v>39.195999999999998</v>
      </c>
      <c r="C21" s="19">
        <f>'300 MHz'!B25</f>
        <v>-80.757999999999996</v>
      </c>
      <c r="D21" s="8" t="s">
        <v>26</v>
      </c>
      <c r="E21" s="8" t="s">
        <v>41</v>
      </c>
    </row>
    <row r="22" spans="1:5" x14ac:dyDescent="0.55000000000000004">
      <c r="A22" s="10">
        <f t="shared" si="0"/>
        <v>350.30000000000007</v>
      </c>
      <c r="B22" s="19">
        <f>'350 MHz'!A$25</f>
        <v>39.125</v>
      </c>
      <c r="C22" s="19">
        <f>'350 MHz'!B25</f>
        <v>-79.936000000000007</v>
      </c>
      <c r="D22" s="8" t="s">
        <v>27</v>
      </c>
      <c r="E22" s="8" t="s">
        <v>36</v>
      </c>
    </row>
    <row r="23" spans="1:5" x14ac:dyDescent="0.55000000000000004">
      <c r="A23" s="10">
        <f t="shared" si="0"/>
        <v>400.20000000000005</v>
      </c>
      <c r="B23" s="19">
        <f>'400 MHz'!A$25</f>
        <v>39.284999999999997</v>
      </c>
      <c r="C23" s="19">
        <f>'400 MHz'!B25</f>
        <v>-79.236999999999995</v>
      </c>
      <c r="D23" s="8" t="s">
        <v>28</v>
      </c>
      <c r="E23" s="8" t="s">
        <v>42</v>
      </c>
    </row>
    <row r="24" spans="1:5" x14ac:dyDescent="0.55000000000000004">
      <c r="A24" s="10">
        <f>0.08*$B$12+A23</f>
        <v>440.12000000000006</v>
      </c>
      <c r="B24" s="19">
        <f>'440 MHz'!A$25</f>
        <v>39.189</v>
      </c>
      <c r="C24" s="19">
        <f>'440 MHz'!B25</f>
        <v>-78.001000000000005</v>
      </c>
      <c r="D24" s="8" t="s">
        <v>29</v>
      </c>
      <c r="E24" s="8" t="s">
        <v>37</v>
      </c>
    </row>
    <row r="25" spans="1:5" x14ac:dyDescent="0.55000000000000004">
      <c r="A25" s="10">
        <f>0.06*$B$12+A24</f>
        <v>470.06000000000006</v>
      </c>
      <c r="B25" s="19">
        <f>'470 MHz'!A$25</f>
        <v>38.851999999999997</v>
      </c>
      <c r="C25" s="19">
        <f>'470 MHz'!B25</f>
        <v>-76.632000000000005</v>
      </c>
      <c r="D25" s="8" t="s">
        <v>30</v>
      </c>
      <c r="E25" s="8" t="s">
        <v>43</v>
      </c>
    </row>
    <row r="26" spans="1:5" x14ac:dyDescent="0.55000000000000004">
      <c r="A26" s="10">
        <f>0.04*$B$12+A25</f>
        <v>490.02000000000004</v>
      </c>
      <c r="B26" s="19">
        <f>'490 MHz'!A$25</f>
        <v>38.557000000000002</v>
      </c>
      <c r="C26" s="19">
        <f>'490 MHz'!B25</f>
        <v>-75.653000000000006</v>
      </c>
      <c r="D26" s="8" t="s">
        <v>31</v>
      </c>
      <c r="E26" s="8" t="s">
        <v>38</v>
      </c>
    </row>
    <row r="27" spans="1:5" x14ac:dyDescent="0.55000000000000004">
      <c r="A27" s="10">
        <f>0.02*$B$12+A26</f>
        <v>500.00000000000006</v>
      </c>
      <c r="B27" s="19">
        <f>'500 MHz'!A$25</f>
        <v>38.408999999999999</v>
      </c>
      <c r="C27" s="19">
        <f>'500 MHz'!B25</f>
        <v>-75.188000000000002</v>
      </c>
      <c r="D27" s="8" t="s">
        <v>32</v>
      </c>
      <c r="E27" s="8" t="s">
        <v>44</v>
      </c>
    </row>
  </sheetData>
  <pageMargins left="0.70866141732283472" right="0.70866141732283472" top="0.78740157480314965" bottom="0.78740157480314965" header="0.31496062992125984" footer="0.31496062992125984"/>
  <pageSetup paperSize="9" scale="13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showGridLines="0" zoomScale="108" workbookViewId="0">
      <selection activeCell="A20" sqref="A20"/>
    </sheetView>
  </sheetViews>
  <sheetFormatPr baseColWidth="10" defaultRowHeight="14.4" x14ac:dyDescent="0.55000000000000004"/>
  <cols>
    <col min="1" max="3" width="11.5234375" style="8"/>
  </cols>
  <sheetData>
    <row r="1" spans="1:4" x14ac:dyDescent="0.55000000000000004">
      <c r="A1" s="12" t="s">
        <v>47</v>
      </c>
      <c r="B1" s="12" t="s">
        <v>48</v>
      </c>
      <c r="C1" s="12" t="s">
        <v>54</v>
      </c>
      <c r="D1" s="18"/>
    </row>
    <row r="2" spans="1:4" x14ac:dyDescent="0.55000000000000004">
      <c r="A2" s="25">
        <v>0.17910000000000001</v>
      </c>
      <c r="B2" s="14">
        <v>-80</v>
      </c>
      <c r="C2" s="20"/>
      <c r="D2" s="18" t="s">
        <v>49</v>
      </c>
    </row>
    <row r="3" spans="1:4" x14ac:dyDescent="0.55000000000000004">
      <c r="A3" s="25">
        <v>0.2044</v>
      </c>
      <c r="B3" s="15">
        <f t="shared" ref="B3:B19" si="0">B2+$B$23</f>
        <v>-75</v>
      </c>
      <c r="C3" s="20"/>
      <c r="D3" s="18"/>
    </row>
    <row r="4" spans="1:4" x14ac:dyDescent="0.55000000000000004">
      <c r="A4" s="25">
        <v>0.26740000000000003</v>
      </c>
      <c r="B4" s="15">
        <f t="shared" si="0"/>
        <v>-70</v>
      </c>
      <c r="C4" s="20"/>
      <c r="D4" s="18"/>
    </row>
    <row r="5" spans="1:4" x14ac:dyDescent="0.55000000000000004">
      <c r="A5" s="25">
        <v>0.37530000000000002</v>
      </c>
      <c r="B5" s="15">
        <f t="shared" si="0"/>
        <v>-65</v>
      </c>
      <c r="C5" s="20">
        <f t="shared" ref="C5:C20" si="1">B5</f>
        <v>-65</v>
      </c>
      <c r="D5" s="26" t="s">
        <v>55</v>
      </c>
    </row>
    <row r="6" spans="1:4" x14ac:dyDescent="0.55000000000000004">
      <c r="A6" s="25">
        <v>0.49680000000000002</v>
      </c>
      <c r="B6" s="15">
        <f t="shared" si="0"/>
        <v>-60</v>
      </c>
      <c r="C6" s="20">
        <f t="shared" si="1"/>
        <v>-60</v>
      </c>
      <c r="D6" s="26"/>
    </row>
    <row r="7" spans="1:4" x14ac:dyDescent="0.55000000000000004">
      <c r="A7" s="25">
        <v>0.62050000000000005</v>
      </c>
      <c r="B7" s="15">
        <f t="shared" si="0"/>
        <v>-55</v>
      </c>
      <c r="C7" s="20">
        <f t="shared" si="1"/>
        <v>-55</v>
      </c>
      <c r="D7" s="26"/>
    </row>
    <row r="8" spans="1:4" x14ac:dyDescent="0.55000000000000004">
      <c r="A8" s="25">
        <v>0.74329999999999996</v>
      </c>
      <c r="B8" s="15">
        <f t="shared" si="0"/>
        <v>-50</v>
      </c>
      <c r="C8" s="20">
        <f t="shared" si="1"/>
        <v>-50</v>
      </c>
      <c r="D8" s="26"/>
    </row>
    <row r="9" spans="1:4" x14ac:dyDescent="0.55000000000000004">
      <c r="A9" s="25">
        <v>0.87209999999999999</v>
      </c>
      <c r="B9" s="15">
        <f t="shared" si="0"/>
        <v>-45</v>
      </c>
      <c r="C9" s="20">
        <f t="shared" si="1"/>
        <v>-45</v>
      </c>
      <c r="D9" s="26"/>
    </row>
    <row r="10" spans="1:4" x14ac:dyDescent="0.55000000000000004">
      <c r="A10" s="25">
        <v>0.99609999999999999</v>
      </c>
      <c r="B10" s="15">
        <f t="shared" si="0"/>
        <v>-40</v>
      </c>
      <c r="C10" s="20">
        <f t="shared" si="1"/>
        <v>-40</v>
      </c>
      <c r="D10" s="26"/>
    </row>
    <row r="11" spans="1:4" x14ac:dyDescent="0.55000000000000004">
      <c r="A11" s="25">
        <v>1.1211</v>
      </c>
      <c r="B11" s="15">
        <f t="shared" si="0"/>
        <v>-35</v>
      </c>
      <c r="C11" s="20">
        <f t="shared" si="1"/>
        <v>-35</v>
      </c>
      <c r="D11" s="26"/>
    </row>
    <row r="12" spans="1:4" x14ac:dyDescent="0.55000000000000004">
      <c r="A12" s="25">
        <v>1.2484999999999999</v>
      </c>
      <c r="B12" s="15">
        <f t="shared" si="0"/>
        <v>-30</v>
      </c>
      <c r="C12" s="20">
        <f t="shared" si="1"/>
        <v>-30</v>
      </c>
      <c r="D12" s="26"/>
    </row>
    <row r="13" spans="1:4" x14ac:dyDescent="0.55000000000000004">
      <c r="A13" s="25">
        <v>1.3675999999999999</v>
      </c>
      <c r="B13" s="15">
        <f t="shared" si="0"/>
        <v>-25</v>
      </c>
      <c r="C13" s="20">
        <f t="shared" si="1"/>
        <v>-25</v>
      </c>
      <c r="D13" s="26"/>
    </row>
    <row r="14" spans="1:4" x14ac:dyDescent="0.55000000000000004">
      <c r="A14" s="25">
        <v>1.4976</v>
      </c>
      <c r="B14" s="15">
        <f t="shared" si="0"/>
        <v>-20</v>
      </c>
      <c r="C14" s="20">
        <f t="shared" si="1"/>
        <v>-20</v>
      </c>
      <c r="D14" s="26"/>
    </row>
    <row r="15" spans="1:4" x14ac:dyDescent="0.55000000000000004">
      <c r="A15" s="25">
        <v>1.6257999999999999</v>
      </c>
      <c r="B15" s="15">
        <f t="shared" si="0"/>
        <v>-15</v>
      </c>
      <c r="C15" s="20">
        <f t="shared" si="1"/>
        <v>-15</v>
      </c>
      <c r="D15" s="26"/>
    </row>
    <row r="16" spans="1:4" x14ac:dyDescent="0.55000000000000004">
      <c r="A16" s="25">
        <v>1.7527999999999999</v>
      </c>
      <c r="B16" s="15">
        <f t="shared" si="0"/>
        <v>-10</v>
      </c>
      <c r="C16" s="20">
        <f t="shared" si="1"/>
        <v>-10</v>
      </c>
      <c r="D16" s="26"/>
    </row>
    <row r="17" spans="1:4" x14ac:dyDescent="0.55000000000000004">
      <c r="A17" s="25">
        <v>1.8927</v>
      </c>
      <c r="B17" s="15">
        <f t="shared" si="0"/>
        <v>-5</v>
      </c>
      <c r="C17" s="20">
        <f t="shared" si="1"/>
        <v>-5</v>
      </c>
      <c r="D17" s="26"/>
    </row>
    <row r="18" spans="1:4" x14ac:dyDescent="0.55000000000000004">
      <c r="A18" s="25">
        <v>2.0238999999999998</v>
      </c>
      <c r="B18" s="15">
        <f t="shared" si="0"/>
        <v>0</v>
      </c>
      <c r="C18" s="20">
        <f t="shared" si="1"/>
        <v>0</v>
      </c>
      <c r="D18" s="18"/>
    </row>
    <row r="19" spans="1:4" x14ac:dyDescent="0.55000000000000004">
      <c r="A19" s="25">
        <v>2.1434000000000002</v>
      </c>
      <c r="B19" s="15">
        <f t="shared" si="0"/>
        <v>5</v>
      </c>
      <c r="C19" s="20">
        <f t="shared" si="1"/>
        <v>5</v>
      </c>
      <c r="D19" s="18"/>
    </row>
    <row r="20" spans="1:4" x14ac:dyDescent="0.55000000000000004">
      <c r="A20" s="25">
        <v>2.2936999999999999</v>
      </c>
      <c r="B20" s="14">
        <v>10</v>
      </c>
      <c r="C20" s="20">
        <f t="shared" si="1"/>
        <v>10</v>
      </c>
      <c r="D20" s="18" t="s">
        <v>50</v>
      </c>
    </row>
    <row r="21" spans="1:4" x14ac:dyDescent="0.55000000000000004">
      <c r="A21" s="13"/>
      <c r="B21" s="13">
        <f>B20-B2</f>
        <v>90</v>
      </c>
      <c r="C21" s="21"/>
      <c r="D21" s="18" t="s">
        <v>53</v>
      </c>
    </row>
    <row r="22" spans="1:4" x14ac:dyDescent="0.55000000000000004">
      <c r="A22" s="13"/>
      <c r="B22" s="16">
        <v>18</v>
      </c>
      <c r="C22" s="23"/>
      <c r="D22" s="18" t="s">
        <v>51</v>
      </c>
    </row>
    <row r="23" spans="1:4" x14ac:dyDescent="0.55000000000000004">
      <c r="A23" s="13"/>
      <c r="B23" s="13">
        <f>B21/B22</f>
        <v>5</v>
      </c>
      <c r="C23" s="21"/>
      <c r="D23" s="18" t="s">
        <v>52</v>
      </c>
    </row>
    <row r="24" spans="1:4" x14ac:dyDescent="0.55000000000000004">
      <c r="A24" s="17" t="s">
        <v>45</v>
      </c>
      <c r="B24" s="17" t="s">
        <v>46</v>
      </c>
      <c r="C24" s="22"/>
    </row>
    <row r="25" spans="1:4" x14ac:dyDescent="0.55000000000000004">
      <c r="A25" s="13">
        <v>39.284999999999997</v>
      </c>
      <c r="B25" s="13">
        <v>-79.236999999999995</v>
      </c>
      <c r="C25" s="21"/>
    </row>
  </sheetData>
  <mergeCells count="1">
    <mergeCell ref="D5:D17"/>
  </mergeCells>
  <pageMargins left="0.7" right="0.7" top="0.78740157499999996" bottom="0.78740157499999996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showGridLines="0" workbookViewId="0">
      <selection activeCell="B26" sqref="B26"/>
    </sheetView>
  </sheetViews>
  <sheetFormatPr baseColWidth="10" defaultRowHeight="14.4" x14ac:dyDescent="0.55000000000000004"/>
  <cols>
    <col min="1" max="3" width="11.5234375" style="8"/>
  </cols>
  <sheetData>
    <row r="1" spans="1:4" x14ac:dyDescent="0.55000000000000004">
      <c r="A1" s="12" t="s">
        <v>47</v>
      </c>
      <c r="B1" s="12" t="s">
        <v>48</v>
      </c>
      <c r="C1" s="12" t="s">
        <v>54</v>
      </c>
      <c r="D1" s="18"/>
    </row>
    <row r="2" spans="1:4" x14ac:dyDescent="0.55000000000000004">
      <c r="A2" s="25">
        <v>0.17660000000000001</v>
      </c>
      <c r="B2" s="14">
        <v>-80</v>
      </c>
      <c r="C2" s="20"/>
      <c r="D2" s="18" t="s">
        <v>49</v>
      </c>
    </row>
    <row r="3" spans="1:4" x14ac:dyDescent="0.55000000000000004">
      <c r="A3" s="25">
        <v>0.19750000000000001</v>
      </c>
      <c r="B3" s="15">
        <f t="shared" ref="B3:B19" si="0">B2+$B$23</f>
        <v>-75</v>
      </c>
      <c r="C3" s="20"/>
      <c r="D3" s="18"/>
    </row>
    <row r="4" spans="1:4" x14ac:dyDescent="0.55000000000000004">
      <c r="A4" s="25">
        <v>0.24909999999999999</v>
      </c>
      <c r="B4" s="15">
        <f t="shared" si="0"/>
        <v>-70</v>
      </c>
      <c r="C4" s="20"/>
      <c r="D4" s="18"/>
    </row>
    <row r="5" spans="1:4" x14ac:dyDescent="0.55000000000000004">
      <c r="A5" s="25">
        <v>0.34860000000000002</v>
      </c>
      <c r="B5" s="15">
        <f t="shared" si="0"/>
        <v>-65</v>
      </c>
      <c r="C5" s="20">
        <f t="shared" ref="C5:C20" si="1">B5</f>
        <v>-65</v>
      </c>
      <c r="D5" s="26" t="s">
        <v>55</v>
      </c>
    </row>
    <row r="6" spans="1:4" x14ac:dyDescent="0.55000000000000004">
      <c r="A6" s="25">
        <v>0.46850000000000003</v>
      </c>
      <c r="B6" s="15">
        <f t="shared" si="0"/>
        <v>-60</v>
      </c>
      <c r="C6" s="20">
        <f t="shared" si="1"/>
        <v>-60</v>
      </c>
      <c r="D6" s="26"/>
    </row>
    <row r="7" spans="1:4" x14ac:dyDescent="0.55000000000000004">
      <c r="A7" s="25">
        <v>0.59119999999999995</v>
      </c>
      <c r="B7" s="15">
        <f t="shared" si="0"/>
        <v>-55</v>
      </c>
      <c r="C7" s="20">
        <f t="shared" si="1"/>
        <v>-55</v>
      </c>
      <c r="D7" s="26"/>
    </row>
    <row r="8" spans="1:4" x14ac:dyDescent="0.55000000000000004">
      <c r="A8" s="25">
        <v>0.71389999999999998</v>
      </c>
      <c r="B8" s="15">
        <f t="shared" si="0"/>
        <v>-50</v>
      </c>
      <c r="C8" s="20">
        <f t="shared" si="1"/>
        <v>-50</v>
      </c>
      <c r="D8" s="26"/>
    </row>
    <row r="9" spans="1:4" x14ac:dyDescent="0.55000000000000004">
      <c r="A9" s="25">
        <v>0.84019999999999995</v>
      </c>
      <c r="B9" s="15">
        <f t="shared" si="0"/>
        <v>-45</v>
      </c>
      <c r="C9" s="20">
        <f t="shared" si="1"/>
        <v>-45</v>
      </c>
      <c r="D9" s="26"/>
    </row>
    <row r="10" spans="1:4" x14ac:dyDescent="0.55000000000000004">
      <c r="A10" s="25">
        <v>0.96530000000000005</v>
      </c>
      <c r="B10" s="15">
        <f t="shared" si="0"/>
        <v>-40</v>
      </c>
      <c r="C10" s="20">
        <f t="shared" si="1"/>
        <v>-40</v>
      </c>
      <c r="D10" s="26"/>
    </row>
    <row r="11" spans="1:4" x14ac:dyDescent="0.55000000000000004">
      <c r="A11" s="25">
        <v>1.0904</v>
      </c>
      <c r="B11" s="15">
        <f t="shared" si="0"/>
        <v>-35</v>
      </c>
      <c r="C11" s="20">
        <f t="shared" si="1"/>
        <v>-35</v>
      </c>
      <c r="D11" s="26"/>
    </row>
    <row r="12" spans="1:4" x14ac:dyDescent="0.55000000000000004">
      <c r="A12" s="25">
        <v>1.2181</v>
      </c>
      <c r="B12" s="15">
        <f t="shared" si="0"/>
        <v>-30</v>
      </c>
      <c r="C12" s="20">
        <f t="shared" si="1"/>
        <v>-30</v>
      </c>
      <c r="D12" s="26"/>
    </row>
    <row r="13" spans="1:4" x14ac:dyDescent="0.55000000000000004">
      <c r="A13" s="25">
        <v>1.3382000000000001</v>
      </c>
      <c r="B13" s="15">
        <f t="shared" si="0"/>
        <v>-25</v>
      </c>
      <c r="C13" s="20">
        <f t="shared" si="1"/>
        <v>-25</v>
      </c>
      <c r="D13" s="26"/>
    </row>
    <row r="14" spans="1:4" x14ac:dyDescent="0.55000000000000004">
      <c r="A14" s="25">
        <v>1.4681999999999999</v>
      </c>
      <c r="B14" s="15">
        <f t="shared" si="0"/>
        <v>-20</v>
      </c>
      <c r="C14" s="20">
        <f t="shared" si="1"/>
        <v>-20</v>
      </c>
      <c r="D14" s="26"/>
    </row>
    <row r="15" spans="1:4" x14ac:dyDescent="0.55000000000000004">
      <c r="A15" s="25">
        <v>1.5986</v>
      </c>
      <c r="B15" s="15">
        <f t="shared" si="0"/>
        <v>-15</v>
      </c>
      <c r="C15" s="20">
        <f t="shared" si="1"/>
        <v>-15</v>
      </c>
      <c r="D15" s="26"/>
    </row>
    <row r="16" spans="1:4" x14ac:dyDescent="0.55000000000000004">
      <c r="A16" s="25">
        <v>1.7270000000000001</v>
      </c>
      <c r="B16" s="15">
        <f t="shared" si="0"/>
        <v>-10</v>
      </c>
      <c r="C16" s="20">
        <f t="shared" si="1"/>
        <v>-10</v>
      </c>
      <c r="D16" s="26"/>
    </row>
    <row r="17" spans="1:4" x14ac:dyDescent="0.55000000000000004">
      <c r="A17" s="25">
        <v>1.8662000000000001</v>
      </c>
      <c r="B17" s="15">
        <f t="shared" si="0"/>
        <v>-5</v>
      </c>
      <c r="C17" s="20">
        <f t="shared" si="1"/>
        <v>-5</v>
      </c>
      <c r="D17" s="26"/>
    </row>
    <row r="18" spans="1:4" x14ac:dyDescent="0.55000000000000004">
      <c r="A18" s="25">
        <v>1.9947999999999999</v>
      </c>
      <c r="B18" s="15">
        <f t="shared" si="0"/>
        <v>0</v>
      </c>
      <c r="C18" s="20">
        <f t="shared" si="1"/>
        <v>0</v>
      </c>
      <c r="D18" s="18"/>
    </row>
    <row r="19" spans="1:4" x14ac:dyDescent="0.55000000000000004">
      <c r="A19" s="25">
        <v>2.1120999999999999</v>
      </c>
      <c r="B19" s="15">
        <f t="shared" si="0"/>
        <v>5</v>
      </c>
      <c r="C19" s="20">
        <f t="shared" si="1"/>
        <v>5</v>
      </c>
      <c r="D19" s="18"/>
    </row>
    <row r="20" spans="1:4" x14ac:dyDescent="0.55000000000000004">
      <c r="A20" s="25">
        <v>2.2766999999999999</v>
      </c>
      <c r="B20" s="14">
        <v>10</v>
      </c>
      <c r="C20" s="20">
        <f t="shared" si="1"/>
        <v>10</v>
      </c>
      <c r="D20" s="18" t="s">
        <v>50</v>
      </c>
    </row>
    <row r="21" spans="1:4" x14ac:dyDescent="0.55000000000000004">
      <c r="A21" s="13"/>
      <c r="B21" s="13">
        <f>B20-B2</f>
        <v>90</v>
      </c>
      <c r="C21" s="21"/>
      <c r="D21" s="18" t="s">
        <v>53</v>
      </c>
    </row>
    <row r="22" spans="1:4" x14ac:dyDescent="0.55000000000000004">
      <c r="A22" s="13"/>
      <c r="B22" s="16">
        <v>18</v>
      </c>
      <c r="C22" s="23"/>
      <c r="D22" s="18" t="s">
        <v>51</v>
      </c>
    </row>
    <row r="23" spans="1:4" x14ac:dyDescent="0.55000000000000004">
      <c r="A23" s="13"/>
      <c r="B23" s="13">
        <f>B21/B22</f>
        <v>5</v>
      </c>
      <c r="C23" s="21"/>
      <c r="D23" s="18" t="s">
        <v>52</v>
      </c>
    </row>
    <row r="24" spans="1:4" x14ac:dyDescent="0.55000000000000004">
      <c r="A24" s="17" t="s">
        <v>45</v>
      </c>
      <c r="B24" s="17" t="s">
        <v>46</v>
      </c>
      <c r="C24" s="22"/>
    </row>
    <row r="25" spans="1:4" x14ac:dyDescent="0.55000000000000004">
      <c r="A25" s="13">
        <v>39.189</v>
      </c>
      <c r="B25" s="13">
        <v>-78.001000000000005</v>
      </c>
      <c r="C25" s="21"/>
    </row>
  </sheetData>
  <mergeCells count="1">
    <mergeCell ref="D5:D17"/>
  </mergeCells>
  <pageMargins left="0.7" right="0.7" top="0.78740157499999996" bottom="0.78740157499999996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showGridLines="0" workbookViewId="0">
      <selection activeCell="B26" sqref="B26"/>
    </sheetView>
  </sheetViews>
  <sheetFormatPr baseColWidth="10" defaultRowHeight="14.4" x14ac:dyDescent="0.55000000000000004"/>
  <cols>
    <col min="1" max="3" width="11.5234375" style="8"/>
  </cols>
  <sheetData>
    <row r="1" spans="1:4" x14ac:dyDescent="0.55000000000000004">
      <c r="A1" s="12" t="s">
        <v>47</v>
      </c>
      <c r="B1" s="12" t="s">
        <v>48</v>
      </c>
      <c r="C1" s="12" t="s">
        <v>54</v>
      </c>
      <c r="D1" s="18"/>
    </row>
    <row r="2" spans="1:4" x14ac:dyDescent="0.55000000000000004">
      <c r="A2" s="25">
        <v>0.17380000000000001</v>
      </c>
      <c r="B2" s="14">
        <v>-80</v>
      </c>
      <c r="C2" s="20"/>
      <c r="D2" s="18" t="s">
        <v>49</v>
      </c>
    </row>
    <row r="3" spans="1:4" x14ac:dyDescent="0.55000000000000004">
      <c r="A3" s="25">
        <v>0.18890000000000001</v>
      </c>
      <c r="B3" s="15">
        <f t="shared" ref="B3:B19" si="0">B2+$B$23</f>
        <v>-75</v>
      </c>
      <c r="C3" s="20"/>
      <c r="D3" s="18"/>
    </row>
    <row r="4" spans="1:4" x14ac:dyDescent="0.55000000000000004">
      <c r="A4" s="25">
        <v>0.22819999999999999</v>
      </c>
      <c r="B4" s="15">
        <f t="shared" si="0"/>
        <v>-70</v>
      </c>
      <c r="C4" s="20"/>
      <c r="D4" s="18"/>
    </row>
    <row r="5" spans="1:4" x14ac:dyDescent="0.55000000000000004">
      <c r="A5" s="25">
        <v>0.31509999999999999</v>
      </c>
      <c r="B5" s="15">
        <f t="shared" si="0"/>
        <v>-65</v>
      </c>
      <c r="C5" s="20">
        <f t="shared" ref="C5:C20" si="1">B5</f>
        <v>-65</v>
      </c>
      <c r="D5" s="26" t="s">
        <v>55</v>
      </c>
    </row>
    <row r="6" spans="1:4" x14ac:dyDescent="0.55000000000000004">
      <c r="A6" s="25">
        <v>0.43669999999999998</v>
      </c>
      <c r="B6" s="15">
        <f t="shared" si="0"/>
        <v>-60</v>
      </c>
      <c r="C6" s="20">
        <f t="shared" si="1"/>
        <v>-60</v>
      </c>
      <c r="D6" s="26"/>
    </row>
    <row r="7" spans="1:4" x14ac:dyDescent="0.55000000000000004">
      <c r="A7" s="25">
        <v>0.5605</v>
      </c>
      <c r="B7" s="15">
        <f t="shared" si="0"/>
        <v>-55</v>
      </c>
      <c r="C7" s="20">
        <f t="shared" si="1"/>
        <v>-55</v>
      </c>
      <c r="D7" s="26"/>
    </row>
    <row r="8" spans="1:4" x14ac:dyDescent="0.55000000000000004">
      <c r="A8" s="25">
        <v>0.68440000000000001</v>
      </c>
      <c r="B8" s="15">
        <f t="shared" si="0"/>
        <v>-50</v>
      </c>
      <c r="C8" s="20">
        <f t="shared" si="1"/>
        <v>-50</v>
      </c>
      <c r="D8" s="26"/>
    </row>
    <row r="9" spans="1:4" x14ac:dyDescent="0.55000000000000004">
      <c r="A9" s="25">
        <v>0.81200000000000006</v>
      </c>
      <c r="B9" s="15">
        <f t="shared" si="0"/>
        <v>-45</v>
      </c>
      <c r="C9" s="20">
        <f t="shared" si="1"/>
        <v>-45</v>
      </c>
      <c r="D9" s="26"/>
    </row>
    <row r="10" spans="1:4" x14ac:dyDescent="0.55000000000000004">
      <c r="A10" s="25">
        <v>0.93830000000000002</v>
      </c>
      <c r="B10" s="15">
        <f t="shared" si="0"/>
        <v>-40</v>
      </c>
      <c r="C10" s="20">
        <f t="shared" si="1"/>
        <v>-40</v>
      </c>
      <c r="D10" s="26"/>
    </row>
    <row r="11" spans="1:4" x14ac:dyDescent="0.55000000000000004">
      <c r="A11" s="25">
        <v>1.0633999999999999</v>
      </c>
      <c r="B11" s="15">
        <f t="shared" si="0"/>
        <v>-35</v>
      </c>
      <c r="C11" s="20">
        <f t="shared" si="1"/>
        <v>-35</v>
      </c>
      <c r="D11" s="26"/>
    </row>
    <row r="12" spans="1:4" x14ac:dyDescent="0.55000000000000004">
      <c r="A12" s="25">
        <v>1.1921999999999999</v>
      </c>
      <c r="B12" s="15">
        <f t="shared" si="0"/>
        <v>-30</v>
      </c>
      <c r="C12" s="20">
        <f t="shared" si="1"/>
        <v>-30</v>
      </c>
      <c r="D12" s="26"/>
    </row>
    <row r="13" spans="1:4" x14ac:dyDescent="0.55000000000000004">
      <c r="A13" s="25">
        <v>1.3186</v>
      </c>
      <c r="B13" s="15">
        <f t="shared" si="0"/>
        <v>-25</v>
      </c>
      <c r="C13" s="20">
        <f t="shared" si="1"/>
        <v>-25</v>
      </c>
      <c r="D13" s="26"/>
    </row>
    <row r="14" spans="1:4" x14ac:dyDescent="0.55000000000000004">
      <c r="A14" s="25">
        <v>1.4487000000000001</v>
      </c>
      <c r="B14" s="15">
        <f t="shared" si="0"/>
        <v>-20</v>
      </c>
      <c r="C14" s="20">
        <f t="shared" si="1"/>
        <v>-20</v>
      </c>
      <c r="D14" s="26"/>
    </row>
    <row r="15" spans="1:4" x14ac:dyDescent="0.55000000000000004">
      <c r="A15" s="25">
        <v>1.581</v>
      </c>
      <c r="B15" s="15">
        <f t="shared" si="0"/>
        <v>-15</v>
      </c>
      <c r="C15" s="20">
        <f t="shared" si="1"/>
        <v>-15</v>
      </c>
      <c r="D15" s="26"/>
    </row>
    <row r="16" spans="1:4" x14ac:dyDescent="0.55000000000000004">
      <c r="A16" s="25">
        <v>1.7099</v>
      </c>
      <c r="B16" s="15">
        <f t="shared" si="0"/>
        <v>-10</v>
      </c>
      <c r="C16" s="20">
        <f t="shared" si="1"/>
        <v>-10</v>
      </c>
      <c r="D16" s="26"/>
    </row>
    <row r="17" spans="1:4" x14ac:dyDescent="0.55000000000000004">
      <c r="A17" s="25">
        <v>1.8484</v>
      </c>
      <c r="B17" s="15">
        <f t="shared" si="0"/>
        <v>-5</v>
      </c>
      <c r="C17" s="20">
        <f t="shared" si="1"/>
        <v>-5</v>
      </c>
      <c r="D17" s="26"/>
    </row>
    <row r="18" spans="1:4" x14ac:dyDescent="0.55000000000000004">
      <c r="A18" s="25">
        <v>1.9742</v>
      </c>
      <c r="B18" s="15">
        <f t="shared" si="0"/>
        <v>0</v>
      </c>
      <c r="C18" s="20">
        <f t="shared" si="1"/>
        <v>0</v>
      </c>
      <c r="D18" s="18"/>
    </row>
    <row r="19" spans="1:4" x14ac:dyDescent="0.55000000000000004">
      <c r="A19" s="25">
        <v>2.0888</v>
      </c>
      <c r="B19" s="15">
        <f t="shared" si="0"/>
        <v>5</v>
      </c>
      <c r="C19" s="20">
        <f t="shared" si="1"/>
        <v>5</v>
      </c>
      <c r="D19" s="18"/>
    </row>
    <row r="20" spans="1:4" x14ac:dyDescent="0.55000000000000004">
      <c r="A20" s="25">
        <v>2.2616000000000001</v>
      </c>
      <c r="B20" s="14">
        <v>10</v>
      </c>
      <c r="C20" s="20">
        <f t="shared" si="1"/>
        <v>10</v>
      </c>
      <c r="D20" s="18" t="s">
        <v>50</v>
      </c>
    </row>
    <row r="21" spans="1:4" x14ac:dyDescent="0.55000000000000004">
      <c r="A21" s="13"/>
      <c r="B21" s="13">
        <f>B20-B2</f>
        <v>90</v>
      </c>
      <c r="C21" s="21"/>
      <c r="D21" s="18" t="s">
        <v>53</v>
      </c>
    </row>
    <row r="22" spans="1:4" x14ac:dyDescent="0.55000000000000004">
      <c r="A22" s="13"/>
      <c r="B22" s="16">
        <v>18</v>
      </c>
      <c r="C22" s="23"/>
      <c r="D22" s="18" t="s">
        <v>51</v>
      </c>
    </row>
    <row r="23" spans="1:4" x14ac:dyDescent="0.55000000000000004">
      <c r="A23" s="13"/>
      <c r="B23" s="13">
        <f>B21/B22</f>
        <v>5</v>
      </c>
      <c r="C23" s="21"/>
      <c r="D23" s="18" t="s">
        <v>52</v>
      </c>
    </row>
    <row r="24" spans="1:4" x14ac:dyDescent="0.55000000000000004">
      <c r="A24" s="17" t="s">
        <v>45</v>
      </c>
      <c r="B24" s="17" t="s">
        <v>46</v>
      </c>
      <c r="C24" s="22"/>
    </row>
    <row r="25" spans="1:4" x14ac:dyDescent="0.55000000000000004">
      <c r="A25" s="13">
        <v>38.851999999999997</v>
      </c>
      <c r="B25" s="13">
        <v>-76.632000000000005</v>
      </c>
      <c r="C25" s="21"/>
    </row>
  </sheetData>
  <mergeCells count="1">
    <mergeCell ref="D5:D17"/>
  </mergeCells>
  <pageMargins left="0.7" right="0.7" top="0.78740157499999996" bottom="0.78740157499999996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showGridLines="0" topLeftCell="A2" workbookViewId="0">
      <selection activeCell="B26" sqref="B26"/>
    </sheetView>
  </sheetViews>
  <sheetFormatPr baseColWidth="10" defaultRowHeight="14.4" x14ac:dyDescent="0.55000000000000004"/>
  <cols>
    <col min="1" max="3" width="11.5234375" style="8"/>
  </cols>
  <sheetData>
    <row r="1" spans="1:4" x14ac:dyDescent="0.55000000000000004">
      <c r="A1" s="12" t="s">
        <v>47</v>
      </c>
      <c r="B1" s="12" t="s">
        <v>48</v>
      </c>
      <c r="C1" s="12" t="s">
        <v>54</v>
      </c>
      <c r="D1" s="18"/>
    </row>
    <row r="2" spans="1:4" x14ac:dyDescent="0.55000000000000004">
      <c r="A2" s="25">
        <v>0.17169999999999999</v>
      </c>
      <c r="B2" s="14">
        <v>-80</v>
      </c>
      <c r="C2" s="20"/>
      <c r="D2" s="18" t="s">
        <v>49</v>
      </c>
    </row>
    <row r="3" spans="1:4" x14ac:dyDescent="0.55000000000000004">
      <c r="A3" s="25">
        <v>0.18390000000000001</v>
      </c>
      <c r="B3" s="15">
        <f t="shared" ref="B3:B19" si="0">B2+$B$23</f>
        <v>-75</v>
      </c>
      <c r="C3" s="20"/>
      <c r="D3" s="18"/>
    </row>
    <row r="4" spans="1:4" x14ac:dyDescent="0.55000000000000004">
      <c r="A4" s="25">
        <v>0.21590000000000001</v>
      </c>
      <c r="B4" s="15">
        <f t="shared" si="0"/>
        <v>-70</v>
      </c>
      <c r="C4" s="20"/>
      <c r="D4" s="18"/>
    </row>
    <row r="5" spans="1:4" x14ac:dyDescent="0.55000000000000004">
      <c r="A5" s="25">
        <v>0.29070000000000001</v>
      </c>
      <c r="B5" s="15">
        <f t="shared" si="0"/>
        <v>-65</v>
      </c>
      <c r="C5" s="20">
        <f t="shared" ref="C5:C20" si="1">B5</f>
        <v>-65</v>
      </c>
      <c r="D5" s="26" t="s">
        <v>55</v>
      </c>
    </row>
    <row r="6" spans="1:4" x14ac:dyDescent="0.55000000000000004">
      <c r="A6" s="25">
        <v>0.41210000000000002</v>
      </c>
      <c r="B6" s="15">
        <f t="shared" si="0"/>
        <v>-60</v>
      </c>
      <c r="C6" s="20">
        <f t="shared" si="1"/>
        <v>-60</v>
      </c>
      <c r="D6" s="26"/>
    </row>
    <row r="7" spans="1:4" x14ac:dyDescent="0.55000000000000004">
      <c r="A7" s="25">
        <v>0.53849999999999998</v>
      </c>
      <c r="B7" s="15">
        <f t="shared" si="0"/>
        <v>-55</v>
      </c>
      <c r="C7" s="20">
        <f t="shared" si="1"/>
        <v>-55</v>
      </c>
      <c r="D7" s="26"/>
    </row>
    <row r="8" spans="1:4" x14ac:dyDescent="0.55000000000000004">
      <c r="A8" s="25">
        <v>0.66459999999999997</v>
      </c>
      <c r="B8" s="15">
        <f t="shared" si="0"/>
        <v>-50</v>
      </c>
      <c r="C8" s="20">
        <f t="shared" si="1"/>
        <v>-50</v>
      </c>
      <c r="D8" s="26"/>
    </row>
    <row r="9" spans="1:4" x14ac:dyDescent="0.55000000000000004">
      <c r="A9" s="25">
        <v>0.79239999999999999</v>
      </c>
      <c r="B9" s="15">
        <f t="shared" si="0"/>
        <v>-45</v>
      </c>
      <c r="C9" s="20">
        <f t="shared" si="1"/>
        <v>-45</v>
      </c>
      <c r="D9" s="26"/>
    </row>
    <row r="10" spans="1:4" x14ac:dyDescent="0.55000000000000004">
      <c r="A10" s="25">
        <v>0.92049999999999998</v>
      </c>
      <c r="B10" s="15">
        <f t="shared" si="0"/>
        <v>-40</v>
      </c>
      <c r="C10" s="20">
        <f t="shared" si="1"/>
        <v>-40</v>
      </c>
      <c r="D10" s="26"/>
    </row>
    <row r="11" spans="1:4" x14ac:dyDescent="0.55000000000000004">
      <c r="A11" s="25">
        <v>1.0463</v>
      </c>
      <c r="B11" s="15">
        <f t="shared" si="0"/>
        <v>-35</v>
      </c>
      <c r="C11" s="20">
        <f t="shared" si="1"/>
        <v>-35</v>
      </c>
      <c r="D11" s="26"/>
    </row>
    <row r="12" spans="1:4" x14ac:dyDescent="0.55000000000000004">
      <c r="A12" s="25">
        <v>1.1762999999999999</v>
      </c>
      <c r="B12" s="15">
        <f t="shared" si="0"/>
        <v>-30</v>
      </c>
      <c r="C12" s="20">
        <f t="shared" si="1"/>
        <v>-30</v>
      </c>
      <c r="D12" s="26"/>
    </row>
    <row r="13" spans="1:4" x14ac:dyDescent="0.55000000000000004">
      <c r="A13" s="25">
        <v>1.3065</v>
      </c>
      <c r="B13" s="15">
        <f t="shared" si="0"/>
        <v>-25</v>
      </c>
      <c r="C13" s="20">
        <f t="shared" si="1"/>
        <v>-25</v>
      </c>
      <c r="D13" s="26"/>
    </row>
    <row r="14" spans="1:4" x14ac:dyDescent="0.55000000000000004">
      <c r="A14" s="25">
        <v>1.4375</v>
      </c>
      <c r="B14" s="15">
        <f t="shared" si="0"/>
        <v>-20</v>
      </c>
      <c r="C14" s="20">
        <f t="shared" si="1"/>
        <v>-20</v>
      </c>
      <c r="D14" s="26"/>
    </row>
    <row r="15" spans="1:4" x14ac:dyDescent="0.55000000000000004">
      <c r="A15" s="25">
        <v>1.57</v>
      </c>
      <c r="B15" s="15">
        <f t="shared" si="0"/>
        <v>-15</v>
      </c>
      <c r="C15" s="20">
        <f t="shared" si="1"/>
        <v>-15</v>
      </c>
      <c r="D15" s="26"/>
    </row>
    <row r="16" spans="1:4" x14ac:dyDescent="0.55000000000000004">
      <c r="A16" s="25">
        <v>1.7</v>
      </c>
      <c r="B16" s="15">
        <f t="shared" si="0"/>
        <v>-10</v>
      </c>
      <c r="C16" s="20">
        <f t="shared" si="1"/>
        <v>-10</v>
      </c>
      <c r="D16" s="26"/>
    </row>
    <row r="17" spans="1:4" x14ac:dyDescent="0.55000000000000004">
      <c r="A17" s="25">
        <v>1.8383</v>
      </c>
      <c r="B17" s="15">
        <f t="shared" si="0"/>
        <v>-5</v>
      </c>
      <c r="C17" s="20">
        <f t="shared" si="1"/>
        <v>-5</v>
      </c>
      <c r="D17" s="26"/>
    </row>
    <row r="18" spans="1:4" x14ac:dyDescent="0.55000000000000004">
      <c r="A18" s="25">
        <v>1.9621</v>
      </c>
      <c r="B18" s="15">
        <f t="shared" si="0"/>
        <v>0</v>
      </c>
      <c r="C18" s="20">
        <f t="shared" si="1"/>
        <v>0</v>
      </c>
      <c r="D18" s="18"/>
    </row>
    <row r="19" spans="1:4" x14ac:dyDescent="0.55000000000000004">
      <c r="A19" s="25">
        <v>2.0750000000000002</v>
      </c>
      <c r="B19" s="15">
        <f t="shared" si="0"/>
        <v>5</v>
      </c>
      <c r="C19" s="20">
        <f t="shared" si="1"/>
        <v>5</v>
      </c>
      <c r="D19" s="18"/>
    </row>
    <row r="20" spans="1:4" x14ac:dyDescent="0.55000000000000004">
      <c r="A20" s="25">
        <v>2.2513000000000001</v>
      </c>
      <c r="B20" s="14">
        <v>10</v>
      </c>
      <c r="C20" s="20">
        <f t="shared" si="1"/>
        <v>10</v>
      </c>
      <c r="D20" s="18" t="s">
        <v>50</v>
      </c>
    </row>
    <row r="21" spans="1:4" x14ac:dyDescent="0.55000000000000004">
      <c r="A21" s="13"/>
      <c r="B21" s="13">
        <f>B20-B2</f>
        <v>90</v>
      </c>
      <c r="C21" s="21"/>
      <c r="D21" s="18" t="s">
        <v>53</v>
      </c>
    </row>
    <row r="22" spans="1:4" x14ac:dyDescent="0.55000000000000004">
      <c r="A22" s="13"/>
      <c r="B22" s="16">
        <v>18</v>
      </c>
      <c r="C22" s="23"/>
      <c r="D22" s="18" t="s">
        <v>51</v>
      </c>
    </row>
    <row r="23" spans="1:4" x14ac:dyDescent="0.55000000000000004">
      <c r="A23" s="13"/>
      <c r="B23" s="13">
        <f>B21/B22</f>
        <v>5</v>
      </c>
      <c r="C23" s="21"/>
      <c r="D23" s="18" t="s">
        <v>52</v>
      </c>
    </row>
    <row r="24" spans="1:4" x14ac:dyDescent="0.55000000000000004">
      <c r="A24" s="17" t="s">
        <v>45</v>
      </c>
      <c r="B24" s="17" t="s">
        <v>46</v>
      </c>
      <c r="C24" s="22"/>
    </row>
    <row r="25" spans="1:4" x14ac:dyDescent="0.55000000000000004">
      <c r="A25" s="13">
        <v>38.557000000000002</v>
      </c>
      <c r="B25" s="13">
        <v>-75.653000000000006</v>
      </c>
      <c r="C25" s="21"/>
    </row>
  </sheetData>
  <mergeCells count="1">
    <mergeCell ref="D5:D17"/>
  </mergeCells>
  <pageMargins left="0.7" right="0.7" top="0.78740157499999996" bottom="0.78740157499999996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showGridLines="0" workbookViewId="0">
      <selection activeCell="J27" sqref="J27"/>
    </sheetView>
  </sheetViews>
  <sheetFormatPr baseColWidth="10" defaultRowHeight="14.4" x14ac:dyDescent="0.55000000000000004"/>
  <cols>
    <col min="1" max="3" width="11.5234375" style="8"/>
  </cols>
  <sheetData>
    <row r="1" spans="1:4" x14ac:dyDescent="0.55000000000000004">
      <c r="A1" s="12" t="s">
        <v>47</v>
      </c>
      <c r="B1" s="12" t="s">
        <v>48</v>
      </c>
      <c r="C1" s="12" t="s">
        <v>54</v>
      </c>
      <c r="D1" s="18"/>
    </row>
    <row r="2" spans="1:4" x14ac:dyDescent="0.55000000000000004">
      <c r="A2" s="25">
        <v>0.17050000000000001</v>
      </c>
      <c r="B2" s="14">
        <v>-80</v>
      </c>
      <c r="C2" s="20"/>
      <c r="D2" s="18" t="s">
        <v>49</v>
      </c>
    </row>
    <row r="3" spans="1:4" x14ac:dyDescent="0.55000000000000004">
      <c r="A3" s="25">
        <v>0.18149999999999999</v>
      </c>
      <c r="B3" s="15">
        <f t="shared" ref="B3:B19" si="0">B2+$B$23</f>
        <v>-75</v>
      </c>
      <c r="C3" s="20"/>
      <c r="D3" s="18"/>
    </row>
    <row r="4" spans="1:4" x14ac:dyDescent="0.55000000000000004">
      <c r="A4" s="25">
        <v>0.20979999999999999</v>
      </c>
      <c r="B4" s="15">
        <f t="shared" si="0"/>
        <v>-70</v>
      </c>
      <c r="C4" s="20"/>
      <c r="D4" s="18"/>
    </row>
    <row r="5" spans="1:4" x14ac:dyDescent="0.55000000000000004">
      <c r="A5" s="25">
        <v>0.2797</v>
      </c>
      <c r="B5" s="15">
        <f t="shared" si="0"/>
        <v>-65</v>
      </c>
      <c r="C5" s="20">
        <f t="shared" ref="C5:C20" si="1">B5</f>
        <v>-65</v>
      </c>
      <c r="D5" s="26" t="s">
        <v>55</v>
      </c>
    </row>
    <row r="6" spans="1:4" x14ac:dyDescent="0.55000000000000004">
      <c r="A6" s="25">
        <v>0.39910000000000001</v>
      </c>
      <c r="B6" s="15">
        <f t="shared" si="0"/>
        <v>-60</v>
      </c>
      <c r="C6" s="20">
        <f t="shared" si="1"/>
        <v>-60</v>
      </c>
      <c r="D6" s="26"/>
    </row>
    <row r="7" spans="1:4" x14ac:dyDescent="0.55000000000000004">
      <c r="A7" s="25">
        <v>0.52739999999999998</v>
      </c>
      <c r="B7" s="15">
        <f t="shared" si="0"/>
        <v>-55</v>
      </c>
      <c r="C7" s="20">
        <f t="shared" si="1"/>
        <v>-55</v>
      </c>
      <c r="D7" s="26"/>
    </row>
    <row r="8" spans="1:4" x14ac:dyDescent="0.55000000000000004">
      <c r="A8" s="25">
        <v>0.65500000000000003</v>
      </c>
      <c r="B8" s="15">
        <f t="shared" si="0"/>
        <v>-50</v>
      </c>
      <c r="C8" s="20">
        <f t="shared" si="1"/>
        <v>-50</v>
      </c>
      <c r="D8" s="26"/>
    </row>
    <row r="9" spans="1:4" x14ac:dyDescent="0.55000000000000004">
      <c r="A9" s="25">
        <v>0.78380000000000005</v>
      </c>
      <c r="B9" s="15">
        <f t="shared" si="0"/>
        <v>-45</v>
      </c>
      <c r="C9" s="20">
        <f t="shared" si="1"/>
        <v>-45</v>
      </c>
      <c r="D9" s="26"/>
    </row>
    <row r="10" spans="1:4" x14ac:dyDescent="0.55000000000000004">
      <c r="A10" s="25">
        <v>0.91259999999999997</v>
      </c>
      <c r="B10" s="15">
        <f t="shared" si="0"/>
        <v>-40</v>
      </c>
      <c r="C10" s="20">
        <f t="shared" si="1"/>
        <v>-40</v>
      </c>
      <c r="D10" s="26"/>
    </row>
    <row r="11" spans="1:4" x14ac:dyDescent="0.55000000000000004">
      <c r="A11" s="25">
        <v>1.0387999999999999</v>
      </c>
      <c r="B11" s="15">
        <f t="shared" si="0"/>
        <v>-35</v>
      </c>
      <c r="C11" s="20">
        <f t="shared" si="1"/>
        <v>-35</v>
      </c>
      <c r="D11" s="26"/>
    </row>
    <row r="12" spans="1:4" x14ac:dyDescent="0.55000000000000004">
      <c r="A12" s="25">
        <v>1.1689000000000001</v>
      </c>
      <c r="B12" s="15">
        <f t="shared" si="0"/>
        <v>-30</v>
      </c>
      <c r="C12" s="20">
        <f t="shared" si="1"/>
        <v>-30</v>
      </c>
      <c r="D12" s="26"/>
    </row>
    <row r="13" spans="1:4" x14ac:dyDescent="0.55000000000000004">
      <c r="A13" s="25">
        <v>1.3013999999999999</v>
      </c>
      <c r="B13" s="15">
        <f t="shared" si="0"/>
        <v>-25</v>
      </c>
      <c r="C13" s="20">
        <f t="shared" si="1"/>
        <v>-25</v>
      </c>
      <c r="D13" s="26"/>
    </row>
    <row r="14" spans="1:4" x14ac:dyDescent="0.55000000000000004">
      <c r="A14" s="25">
        <v>1.4326000000000001</v>
      </c>
      <c r="B14" s="15">
        <f t="shared" si="0"/>
        <v>-20</v>
      </c>
      <c r="C14" s="20">
        <f t="shared" si="1"/>
        <v>-20</v>
      </c>
      <c r="D14" s="26"/>
    </row>
    <row r="15" spans="1:4" x14ac:dyDescent="0.55000000000000004">
      <c r="A15" s="25">
        <v>1.5650999999999999</v>
      </c>
      <c r="B15" s="15">
        <f t="shared" si="0"/>
        <v>-15</v>
      </c>
      <c r="C15" s="20">
        <f t="shared" si="1"/>
        <v>-15</v>
      </c>
      <c r="D15" s="26"/>
    </row>
    <row r="16" spans="1:4" x14ac:dyDescent="0.55000000000000004">
      <c r="A16" s="25">
        <v>1.6951000000000001</v>
      </c>
      <c r="B16" s="15">
        <f t="shared" si="0"/>
        <v>-10</v>
      </c>
      <c r="C16" s="20">
        <f t="shared" si="1"/>
        <v>-10</v>
      </c>
      <c r="D16" s="26"/>
    </row>
    <row r="17" spans="1:4" x14ac:dyDescent="0.55000000000000004">
      <c r="A17" s="25">
        <v>1.8335999999999999</v>
      </c>
      <c r="B17" s="15">
        <f t="shared" si="0"/>
        <v>-5</v>
      </c>
      <c r="C17" s="20">
        <f t="shared" si="1"/>
        <v>-5</v>
      </c>
      <c r="D17" s="26"/>
    </row>
    <row r="18" spans="1:4" x14ac:dyDescent="0.55000000000000004">
      <c r="A18" s="25">
        <v>1.9563999999999999</v>
      </c>
      <c r="B18" s="15">
        <f t="shared" si="0"/>
        <v>0</v>
      </c>
      <c r="C18" s="20">
        <f t="shared" si="1"/>
        <v>0</v>
      </c>
      <c r="D18" s="18"/>
    </row>
    <row r="19" spans="1:4" x14ac:dyDescent="0.55000000000000004">
      <c r="A19" s="25">
        <v>2.0691999999999999</v>
      </c>
      <c r="B19" s="15">
        <f t="shared" si="0"/>
        <v>5</v>
      </c>
      <c r="C19" s="20">
        <f t="shared" si="1"/>
        <v>5</v>
      </c>
      <c r="D19" s="18"/>
    </row>
    <row r="20" spans="1:4" x14ac:dyDescent="0.55000000000000004">
      <c r="A20" s="25">
        <v>2.2465000000000002</v>
      </c>
      <c r="B20" s="14">
        <v>10</v>
      </c>
      <c r="C20" s="20">
        <f t="shared" si="1"/>
        <v>10</v>
      </c>
      <c r="D20" s="18" t="s">
        <v>50</v>
      </c>
    </row>
    <row r="21" spans="1:4" x14ac:dyDescent="0.55000000000000004">
      <c r="A21" s="13"/>
      <c r="B21" s="13">
        <f>B20-B2</f>
        <v>90</v>
      </c>
      <c r="C21" s="21"/>
      <c r="D21" s="18" t="s">
        <v>53</v>
      </c>
    </row>
    <row r="22" spans="1:4" x14ac:dyDescent="0.55000000000000004">
      <c r="A22" s="13"/>
      <c r="B22" s="16">
        <v>18</v>
      </c>
      <c r="C22" s="23"/>
      <c r="D22" s="18" t="s">
        <v>51</v>
      </c>
    </row>
    <row r="23" spans="1:4" x14ac:dyDescent="0.55000000000000004">
      <c r="A23" s="13"/>
      <c r="B23" s="13">
        <f>B21/B22</f>
        <v>5</v>
      </c>
      <c r="C23" s="21"/>
      <c r="D23" s="18" t="s">
        <v>52</v>
      </c>
    </row>
    <row r="24" spans="1:4" x14ac:dyDescent="0.55000000000000004">
      <c r="A24" s="17" t="s">
        <v>45</v>
      </c>
      <c r="B24" s="17" t="s">
        <v>46</v>
      </c>
      <c r="C24" s="22"/>
    </row>
    <row r="25" spans="1:4" x14ac:dyDescent="0.55000000000000004">
      <c r="A25" s="13">
        <v>38.408999999999999</v>
      </c>
      <c r="B25" s="13">
        <v>-75.188000000000002</v>
      </c>
      <c r="C25" s="21"/>
    </row>
  </sheetData>
  <mergeCells count="1">
    <mergeCell ref="D5:D17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D25"/>
  <sheetViews>
    <sheetView zoomScaleNormal="100" workbookViewId="0">
      <selection activeCell="D27" sqref="D27"/>
    </sheetView>
  </sheetViews>
  <sheetFormatPr baseColWidth="10" defaultRowHeight="14.4" x14ac:dyDescent="0.55000000000000004"/>
  <cols>
    <col min="1" max="3" width="11" style="8"/>
  </cols>
  <sheetData>
    <row r="1" spans="1:4" x14ac:dyDescent="0.55000000000000004">
      <c r="A1" s="12" t="s">
        <v>47</v>
      </c>
      <c r="B1" s="12" t="s">
        <v>48</v>
      </c>
      <c r="C1" s="12" t="s">
        <v>54</v>
      </c>
      <c r="D1" s="18"/>
    </row>
    <row r="2" spans="1:4" x14ac:dyDescent="0.55000000000000004">
      <c r="A2" s="25">
        <v>0.184</v>
      </c>
      <c r="B2" s="14">
        <v>-80</v>
      </c>
      <c r="C2" s="20"/>
      <c r="D2" s="18" t="s">
        <v>49</v>
      </c>
    </row>
    <row r="3" spans="1:4" x14ac:dyDescent="0.55000000000000004">
      <c r="A3" s="25">
        <v>0.22120000000000001</v>
      </c>
      <c r="B3" s="15">
        <f t="shared" ref="B3:B13" si="0">B2+$B$23</f>
        <v>-75</v>
      </c>
      <c r="C3" s="20"/>
      <c r="D3" s="18"/>
    </row>
    <row r="4" spans="1:4" x14ac:dyDescent="0.55000000000000004">
      <c r="A4" s="25">
        <v>0.33360000000000001</v>
      </c>
      <c r="B4" s="15">
        <f t="shared" si="0"/>
        <v>-70</v>
      </c>
      <c r="C4" s="20"/>
      <c r="D4" s="18"/>
    </row>
    <row r="5" spans="1:4" x14ac:dyDescent="0.55000000000000004">
      <c r="A5" s="25">
        <v>0.50760000000000005</v>
      </c>
      <c r="B5" s="15">
        <f t="shared" si="0"/>
        <v>-65</v>
      </c>
      <c r="C5" s="20">
        <f t="shared" ref="C5:C20" si="1">B5</f>
        <v>-65</v>
      </c>
      <c r="D5" s="26" t="s">
        <v>55</v>
      </c>
    </row>
    <row r="6" spans="1:4" x14ac:dyDescent="0.55000000000000004">
      <c r="A6" s="25">
        <v>0.66110000000000002</v>
      </c>
      <c r="B6" s="15">
        <f t="shared" si="0"/>
        <v>-60</v>
      </c>
      <c r="C6" s="20">
        <f t="shared" si="1"/>
        <v>-60</v>
      </c>
      <c r="D6" s="26"/>
    </row>
    <row r="7" spans="1:4" x14ac:dyDescent="0.55000000000000004">
      <c r="A7" s="25">
        <v>0.79110000000000003</v>
      </c>
      <c r="B7" s="15">
        <f t="shared" si="0"/>
        <v>-55</v>
      </c>
      <c r="C7" s="20">
        <f t="shared" si="1"/>
        <v>-55</v>
      </c>
      <c r="D7" s="26"/>
    </row>
    <row r="8" spans="1:4" x14ac:dyDescent="0.55000000000000004">
      <c r="A8" s="25">
        <v>0.91869999999999996</v>
      </c>
      <c r="B8" s="15">
        <f t="shared" si="0"/>
        <v>-50</v>
      </c>
      <c r="C8" s="20">
        <f t="shared" si="1"/>
        <v>-50</v>
      </c>
      <c r="D8" s="26"/>
    </row>
    <row r="9" spans="1:4" x14ac:dyDescent="0.55000000000000004">
      <c r="A9" s="25">
        <v>1.0487</v>
      </c>
      <c r="B9" s="15">
        <f t="shared" si="0"/>
        <v>-45</v>
      </c>
      <c r="C9" s="20">
        <f t="shared" si="1"/>
        <v>-45</v>
      </c>
      <c r="D9" s="26"/>
    </row>
    <row r="10" spans="1:4" x14ac:dyDescent="0.55000000000000004">
      <c r="A10" s="25">
        <v>1.1700999999999999</v>
      </c>
      <c r="B10" s="15">
        <f t="shared" si="0"/>
        <v>-40</v>
      </c>
      <c r="C10" s="20">
        <f t="shared" si="1"/>
        <v>-40</v>
      </c>
      <c r="D10" s="26"/>
    </row>
    <row r="11" spans="1:4" x14ac:dyDescent="0.55000000000000004">
      <c r="A11" s="25">
        <v>1.2977000000000001</v>
      </c>
      <c r="B11" s="15">
        <f t="shared" si="0"/>
        <v>-35</v>
      </c>
      <c r="C11" s="20">
        <f t="shared" si="1"/>
        <v>-35</v>
      </c>
      <c r="D11" s="26"/>
    </row>
    <row r="12" spans="1:4" x14ac:dyDescent="0.55000000000000004">
      <c r="A12" s="25">
        <v>1.425</v>
      </c>
      <c r="B12" s="15">
        <f t="shared" si="0"/>
        <v>-30</v>
      </c>
      <c r="C12" s="20">
        <f t="shared" si="1"/>
        <v>-30</v>
      </c>
      <c r="D12" s="26"/>
    </row>
    <row r="13" spans="1:4" x14ac:dyDescent="0.55000000000000004">
      <c r="A13" s="25">
        <v>1.5455000000000001</v>
      </c>
      <c r="B13" s="15">
        <f t="shared" si="0"/>
        <v>-25</v>
      </c>
      <c r="C13" s="20">
        <f t="shared" si="1"/>
        <v>-25</v>
      </c>
      <c r="D13" s="26"/>
    </row>
    <row r="14" spans="1:4" x14ac:dyDescent="0.55000000000000004">
      <c r="A14" s="25">
        <v>1.6767000000000001</v>
      </c>
      <c r="B14" s="15">
        <f t="shared" ref="B14:B17" si="2">B13+$B$23</f>
        <v>-20</v>
      </c>
      <c r="C14" s="20">
        <f t="shared" si="1"/>
        <v>-20</v>
      </c>
      <c r="D14" s="26"/>
    </row>
    <row r="15" spans="1:4" x14ac:dyDescent="0.55000000000000004">
      <c r="A15" s="25">
        <v>1.8023</v>
      </c>
      <c r="B15" s="15">
        <f t="shared" si="2"/>
        <v>-15</v>
      </c>
      <c r="C15" s="20">
        <f t="shared" si="1"/>
        <v>-15</v>
      </c>
      <c r="D15" s="26"/>
    </row>
    <row r="16" spans="1:4" x14ac:dyDescent="0.55000000000000004">
      <c r="A16" s="25">
        <v>1.9252</v>
      </c>
      <c r="B16" s="15">
        <f t="shared" si="2"/>
        <v>-10</v>
      </c>
      <c r="C16" s="20">
        <f t="shared" si="1"/>
        <v>-10</v>
      </c>
      <c r="D16" s="26"/>
    </row>
    <row r="17" spans="1:4" x14ac:dyDescent="0.55000000000000004">
      <c r="A17" s="25">
        <v>2.0596000000000001</v>
      </c>
      <c r="B17" s="15">
        <f t="shared" si="2"/>
        <v>-5</v>
      </c>
      <c r="C17" s="20">
        <f t="shared" si="1"/>
        <v>-5</v>
      </c>
      <c r="D17" s="26"/>
    </row>
    <row r="18" spans="1:4" x14ac:dyDescent="0.55000000000000004">
      <c r="A18" s="25">
        <v>2.1856</v>
      </c>
      <c r="B18" s="15">
        <f t="shared" ref="B18:B19" si="3">B17+$B$23</f>
        <v>0</v>
      </c>
      <c r="C18" s="20">
        <f t="shared" si="1"/>
        <v>0</v>
      </c>
      <c r="D18" s="18"/>
    </row>
    <row r="19" spans="1:4" x14ac:dyDescent="0.55000000000000004">
      <c r="A19" s="25">
        <v>2.3087</v>
      </c>
      <c r="B19" s="15">
        <f t="shared" si="3"/>
        <v>5</v>
      </c>
      <c r="C19" s="20">
        <f t="shared" si="1"/>
        <v>5</v>
      </c>
      <c r="D19" s="18"/>
    </row>
    <row r="20" spans="1:4" x14ac:dyDescent="0.55000000000000004">
      <c r="A20" s="25">
        <v>2.4384999999999999</v>
      </c>
      <c r="B20" s="14">
        <v>10</v>
      </c>
      <c r="C20" s="20">
        <f t="shared" si="1"/>
        <v>10</v>
      </c>
      <c r="D20" s="18" t="s">
        <v>50</v>
      </c>
    </row>
    <row r="21" spans="1:4" x14ac:dyDescent="0.55000000000000004">
      <c r="A21" s="13"/>
      <c r="B21" s="13">
        <f>B20-B2</f>
        <v>90</v>
      </c>
      <c r="C21" s="21"/>
      <c r="D21" s="18" t="s">
        <v>53</v>
      </c>
    </row>
    <row r="22" spans="1:4" x14ac:dyDescent="0.55000000000000004">
      <c r="A22" s="13"/>
      <c r="B22" s="16">
        <v>18</v>
      </c>
      <c r="C22" s="23"/>
      <c r="D22" s="18" t="s">
        <v>51</v>
      </c>
    </row>
    <row r="23" spans="1:4" x14ac:dyDescent="0.55000000000000004">
      <c r="A23" s="13"/>
      <c r="B23" s="13">
        <f>B21/B22</f>
        <v>5</v>
      </c>
      <c r="C23" s="21"/>
      <c r="D23" s="18" t="s">
        <v>52</v>
      </c>
    </row>
    <row r="24" spans="1:4" x14ac:dyDescent="0.55000000000000004">
      <c r="A24" s="17" t="s">
        <v>45</v>
      </c>
      <c r="B24" s="17" t="s">
        <v>46</v>
      </c>
      <c r="C24" s="22"/>
    </row>
    <row r="25" spans="1:4" x14ac:dyDescent="0.55000000000000004">
      <c r="A25" s="13">
        <v>39.280999999999999</v>
      </c>
      <c r="B25" s="13">
        <v>-85.837000000000003</v>
      </c>
      <c r="C25" s="21"/>
    </row>
  </sheetData>
  <mergeCells count="1">
    <mergeCell ref="D5:D17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26" sqref="B26"/>
    </sheetView>
  </sheetViews>
  <sheetFormatPr baseColWidth="10" defaultRowHeight="14.4" x14ac:dyDescent="0.55000000000000004"/>
  <cols>
    <col min="1" max="3" width="11" style="8"/>
  </cols>
  <sheetData>
    <row r="1" spans="1:4" x14ac:dyDescent="0.55000000000000004">
      <c r="A1" s="12" t="s">
        <v>47</v>
      </c>
      <c r="B1" s="12" t="s">
        <v>48</v>
      </c>
      <c r="C1" s="12" t="s">
        <v>54</v>
      </c>
      <c r="D1" s="18"/>
    </row>
    <row r="2" spans="1:4" x14ac:dyDescent="0.55000000000000004">
      <c r="A2" s="25">
        <v>0.2223</v>
      </c>
      <c r="B2" s="14">
        <v>-80</v>
      </c>
      <c r="C2" s="20"/>
      <c r="D2" s="18" t="s">
        <v>49</v>
      </c>
    </row>
    <row r="3" spans="1:4" x14ac:dyDescent="0.55000000000000004">
      <c r="A3" s="25">
        <v>0.30170000000000002</v>
      </c>
      <c r="B3" s="15">
        <f t="shared" ref="B3:B13" si="0">B2+$B$23</f>
        <v>-75</v>
      </c>
      <c r="C3" s="20">
        <f t="shared" ref="C3:C20" si="1">B3</f>
        <v>-75</v>
      </c>
      <c r="D3" s="18"/>
    </row>
    <row r="4" spans="1:4" x14ac:dyDescent="0.55000000000000004">
      <c r="A4" s="25">
        <v>0.41460000000000002</v>
      </c>
      <c r="B4" s="15">
        <f t="shared" si="0"/>
        <v>-70</v>
      </c>
      <c r="C4" s="20">
        <f t="shared" si="1"/>
        <v>-70</v>
      </c>
      <c r="D4" s="18"/>
    </row>
    <row r="5" spans="1:4" x14ac:dyDescent="0.55000000000000004">
      <c r="A5" s="25">
        <v>0.53849999999999998</v>
      </c>
      <c r="B5" s="15">
        <f t="shared" si="0"/>
        <v>-65</v>
      </c>
      <c r="C5" s="20">
        <f t="shared" si="1"/>
        <v>-65</v>
      </c>
      <c r="D5" s="26" t="s">
        <v>55</v>
      </c>
    </row>
    <row r="6" spans="1:4" x14ac:dyDescent="0.55000000000000004">
      <c r="A6" s="25">
        <v>0.66600000000000004</v>
      </c>
      <c r="B6" s="15">
        <f t="shared" si="0"/>
        <v>-60</v>
      </c>
      <c r="C6" s="20">
        <f t="shared" si="1"/>
        <v>-60</v>
      </c>
      <c r="D6" s="26"/>
    </row>
    <row r="7" spans="1:4" x14ac:dyDescent="0.55000000000000004">
      <c r="A7" s="25">
        <v>0.78739999999999999</v>
      </c>
      <c r="B7" s="15">
        <f t="shared" si="0"/>
        <v>-55</v>
      </c>
      <c r="C7" s="20">
        <f t="shared" si="1"/>
        <v>-55</v>
      </c>
      <c r="D7" s="26"/>
    </row>
    <row r="8" spans="1:4" x14ac:dyDescent="0.55000000000000004">
      <c r="A8" s="25">
        <v>0.91080000000000005</v>
      </c>
      <c r="B8" s="15">
        <f t="shared" si="0"/>
        <v>-50</v>
      </c>
      <c r="C8" s="20">
        <f t="shared" si="1"/>
        <v>-50</v>
      </c>
      <c r="D8" s="26"/>
    </row>
    <row r="9" spans="1:4" x14ac:dyDescent="0.55000000000000004">
      <c r="A9" s="25">
        <v>1.0377000000000001</v>
      </c>
      <c r="B9" s="15">
        <f t="shared" si="0"/>
        <v>-45</v>
      </c>
      <c r="C9" s="20">
        <f t="shared" si="1"/>
        <v>-45</v>
      </c>
      <c r="D9" s="26"/>
    </row>
    <row r="10" spans="1:4" x14ac:dyDescent="0.55000000000000004">
      <c r="A10" s="25">
        <v>1.1578999999999999</v>
      </c>
      <c r="B10" s="15">
        <f t="shared" si="0"/>
        <v>-40</v>
      </c>
      <c r="C10" s="20">
        <f t="shared" si="1"/>
        <v>-40</v>
      </c>
      <c r="D10" s="26"/>
    </row>
    <row r="11" spans="1:4" x14ac:dyDescent="0.55000000000000004">
      <c r="A11" s="25">
        <v>1.2842</v>
      </c>
      <c r="B11" s="15">
        <f t="shared" si="0"/>
        <v>-35</v>
      </c>
      <c r="C11" s="20">
        <f t="shared" si="1"/>
        <v>-35</v>
      </c>
      <c r="D11" s="26"/>
    </row>
    <row r="12" spans="1:4" x14ac:dyDescent="0.55000000000000004">
      <c r="A12" s="24">
        <v>1.4105000000000001</v>
      </c>
      <c r="B12" s="15">
        <f t="shared" si="0"/>
        <v>-30</v>
      </c>
      <c r="C12" s="20">
        <f t="shared" si="1"/>
        <v>-30</v>
      </c>
      <c r="D12" s="26"/>
    </row>
    <row r="13" spans="1:4" x14ac:dyDescent="0.55000000000000004">
      <c r="A13" s="25">
        <v>1.5295000000000001</v>
      </c>
      <c r="B13" s="15">
        <f t="shared" si="0"/>
        <v>-25</v>
      </c>
      <c r="C13" s="20">
        <f t="shared" si="1"/>
        <v>-25</v>
      </c>
      <c r="D13" s="26"/>
    </row>
    <row r="14" spans="1:4" x14ac:dyDescent="0.55000000000000004">
      <c r="A14" s="25">
        <v>1.6596</v>
      </c>
      <c r="B14" s="15">
        <f t="shared" ref="B14:B19" si="2">B13+$B$23</f>
        <v>-20</v>
      </c>
      <c r="C14" s="20">
        <f t="shared" si="1"/>
        <v>-20</v>
      </c>
      <c r="D14" s="26"/>
    </row>
    <row r="15" spans="1:4" x14ac:dyDescent="0.55000000000000004">
      <c r="A15" s="25">
        <v>1.7847</v>
      </c>
      <c r="B15" s="15">
        <f t="shared" si="2"/>
        <v>-15</v>
      </c>
      <c r="C15" s="20">
        <f t="shared" si="1"/>
        <v>-15</v>
      </c>
      <c r="D15" s="26"/>
    </row>
    <row r="16" spans="1:4" x14ac:dyDescent="0.55000000000000004">
      <c r="A16" s="25">
        <v>1.907</v>
      </c>
      <c r="B16" s="15">
        <f t="shared" si="2"/>
        <v>-10</v>
      </c>
      <c r="C16" s="20">
        <f t="shared" si="1"/>
        <v>-10</v>
      </c>
      <c r="D16" s="26"/>
    </row>
    <row r="17" spans="1:4" x14ac:dyDescent="0.55000000000000004">
      <c r="A17" s="25">
        <v>2.0409999999999999</v>
      </c>
      <c r="B17" s="15">
        <f t="shared" si="2"/>
        <v>-5</v>
      </c>
      <c r="C17" s="20">
        <f t="shared" si="1"/>
        <v>-5</v>
      </c>
      <c r="D17" s="26"/>
    </row>
    <row r="18" spans="1:4" x14ac:dyDescent="0.55000000000000004">
      <c r="A18" s="25">
        <v>2.1671</v>
      </c>
      <c r="B18" s="15">
        <f t="shared" si="2"/>
        <v>0</v>
      </c>
      <c r="C18" s="20">
        <f t="shared" si="1"/>
        <v>0</v>
      </c>
      <c r="D18" s="18"/>
    </row>
    <row r="19" spans="1:4" x14ac:dyDescent="0.55000000000000004">
      <c r="A19" s="25">
        <v>2.2913000000000001</v>
      </c>
      <c r="B19" s="15">
        <f t="shared" si="2"/>
        <v>5</v>
      </c>
      <c r="C19" s="20">
        <f t="shared" si="1"/>
        <v>5</v>
      </c>
      <c r="D19" s="18"/>
    </row>
    <row r="20" spans="1:4" x14ac:dyDescent="0.55000000000000004">
      <c r="A20" s="25">
        <v>2.4251999999999998</v>
      </c>
      <c r="B20" s="14">
        <v>10</v>
      </c>
      <c r="C20" s="20">
        <f t="shared" si="1"/>
        <v>10</v>
      </c>
      <c r="D20" s="18" t="s">
        <v>50</v>
      </c>
    </row>
    <row r="21" spans="1:4" x14ac:dyDescent="0.55000000000000004">
      <c r="A21" s="13"/>
      <c r="B21" s="13">
        <f>B20-B2</f>
        <v>90</v>
      </c>
      <c r="C21" s="21"/>
      <c r="D21" s="18" t="s">
        <v>53</v>
      </c>
    </row>
    <row r="22" spans="1:4" x14ac:dyDescent="0.55000000000000004">
      <c r="A22" s="13"/>
      <c r="B22" s="16">
        <v>18</v>
      </c>
      <c r="C22" s="23"/>
      <c r="D22" s="18" t="s">
        <v>51</v>
      </c>
    </row>
    <row r="23" spans="1:4" x14ac:dyDescent="0.55000000000000004">
      <c r="A23" s="13"/>
      <c r="B23" s="13">
        <f>B21/B22</f>
        <v>5</v>
      </c>
      <c r="C23" s="21"/>
      <c r="D23" s="18" t="s">
        <v>52</v>
      </c>
    </row>
    <row r="24" spans="1:4" x14ac:dyDescent="0.55000000000000004">
      <c r="A24" s="17" t="s">
        <v>45</v>
      </c>
      <c r="B24" s="17" t="s">
        <v>46</v>
      </c>
      <c r="C24" s="22"/>
    </row>
    <row r="25" spans="1:4" x14ac:dyDescent="0.55000000000000004">
      <c r="A25" s="13">
        <v>40.008000000000003</v>
      </c>
      <c r="B25" s="13">
        <v>-86.543999999999997</v>
      </c>
      <c r="C25" s="21"/>
    </row>
  </sheetData>
  <mergeCells count="1">
    <mergeCell ref="D5:D17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D26" sqref="D26"/>
    </sheetView>
  </sheetViews>
  <sheetFormatPr baseColWidth="10" defaultRowHeight="14.4" x14ac:dyDescent="0.55000000000000004"/>
  <cols>
    <col min="1" max="3" width="11.5234375" style="8"/>
  </cols>
  <sheetData>
    <row r="1" spans="1:4" x14ac:dyDescent="0.55000000000000004">
      <c r="A1" s="12" t="s">
        <v>47</v>
      </c>
      <c r="B1" s="12" t="s">
        <v>48</v>
      </c>
      <c r="C1" s="12" t="s">
        <v>54</v>
      </c>
      <c r="D1" s="18"/>
    </row>
    <row r="2" spans="1:4" x14ac:dyDescent="0.55000000000000004">
      <c r="A2" s="25">
        <v>0.21709999999999999</v>
      </c>
      <c r="B2" s="14">
        <v>-80</v>
      </c>
      <c r="C2" s="20"/>
      <c r="D2" s="18" t="s">
        <v>49</v>
      </c>
    </row>
    <row r="3" spans="1:4" x14ac:dyDescent="0.55000000000000004">
      <c r="A3" s="25">
        <v>0.29039999999999999</v>
      </c>
      <c r="B3" s="15">
        <f t="shared" ref="B3:B19" si="0">B2+$B$23</f>
        <v>-75</v>
      </c>
      <c r="C3" s="20"/>
      <c r="D3" s="18"/>
    </row>
    <row r="4" spans="1:4" x14ac:dyDescent="0.55000000000000004">
      <c r="A4" s="25">
        <v>0.39739999999999998</v>
      </c>
      <c r="B4" s="15">
        <f t="shared" si="0"/>
        <v>-70</v>
      </c>
      <c r="C4" s="20"/>
      <c r="D4" s="18"/>
    </row>
    <row r="5" spans="1:4" x14ac:dyDescent="0.55000000000000004">
      <c r="A5" s="25">
        <v>0.51880000000000004</v>
      </c>
      <c r="B5" s="15">
        <f t="shared" si="0"/>
        <v>-65</v>
      </c>
      <c r="C5" s="20">
        <f t="shared" ref="C5:C20" si="1">B5</f>
        <v>-65</v>
      </c>
      <c r="D5" s="26" t="s">
        <v>55</v>
      </c>
    </row>
    <row r="6" spans="1:4" x14ac:dyDescent="0.55000000000000004">
      <c r="A6" s="25">
        <v>0.64759999999999995</v>
      </c>
      <c r="B6" s="15">
        <f t="shared" si="0"/>
        <v>-60</v>
      </c>
      <c r="C6" s="20">
        <f t="shared" si="1"/>
        <v>-60</v>
      </c>
      <c r="D6" s="26"/>
    </row>
    <row r="7" spans="1:4" x14ac:dyDescent="0.55000000000000004">
      <c r="A7" s="25">
        <v>0.77029999999999998</v>
      </c>
      <c r="B7" s="15">
        <f t="shared" si="0"/>
        <v>-55</v>
      </c>
      <c r="C7" s="20">
        <f t="shared" si="1"/>
        <v>-55</v>
      </c>
      <c r="D7" s="26"/>
    </row>
    <row r="8" spans="1:4" x14ac:dyDescent="0.55000000000000004">
      <c r="A8" s="25">
        <v>0.89419999999999999</v>
      </c>
      <c r="B8" s="15">
        <f t="shared" si="0"/>
        <v>-50</v>
      </c>
      <c r="C8" s="20">
        <f t="shared" si="1"/>
        <v>-50</v>
      </c>
      <c r="D8" s="26"/>
    </row>
    <row r="9" spans="1:4" x14ac:dyDescent="0.55000000000000004">
      <c r="A9" s="25">
        <v>1.0205</v>
      </c>
      <c r="B9" s="15">
        <f t="shared" si="0"/>
        <v>-45</v>
      </c>
      <c r="C9" s="20">
        <f t="shared" si="1"/>
        <v>-45</v>
      </c>
      <c r="D9" s="26"/>
    </row>
    <row r="10" spans="1:4" x14ac:dyDescent="0.55000000000000004">
      <c r="A10" s="25">
        <v>1.1398999999999999</v>
      </c>
      <c r="B10" s="15">
        <f t="shared" si="0"/>
        <v>-40</v>
      </c>
      <c r="C10" s="20">
        <f t="shared" si="1"/>
        <v>-40</v>
      </c>
      <c r="D10" s="26"/>
    </row>
    <row r="11" spans="1:4" x14ac:dyDescent="0.55000000000000004">
      <c r="A11" s="25">
        <v>1.2646999999999999</v>
      </c>
      <c r="B11" s="15">
        <f t="shared" si="0"/>
        <v>-35</v>
      </c>
      <c r="C11" s="20">
        <f t="shared" si="1"/>
        <v>-35</v>
      </c>
      <c r="D11" s="26"/>
    </row>
    <row r="12" spans="1:4" x14ac:dyDescent="0.55000000000000004">
      <c r="A12" s="25">
        <v>1.3909</v>
      </c>
      <c r="B12" s="15">
        <f t="shared" si="0"/>
        <v>-30</v>
      </c>
      <c r="C12" s="20">
        <f t="shared" si="1"/>
        <v>-30</v>
      </c>
      <c r="D12" s="26"/>
    </row>
    <row r="13" spans="1:4" x14ac:dyDescent="0.55000000000000004">
      <c r="A13" s="25">
        <v>1.51</v>
      </c>
      <c r="B13" s="15">
        <f t="shared" si="0"/>
        <v>-25</v>
      </c>
      <c r="C13" s="20">
        <f t="shared" si="1"/>
        <v>-25</v>
      </c>
      <c r="D13" s="26"/>
    </row>
    <row r="14" spans="1:4" x14ac:dyDescent="0.55000000000000004">
      <c r="A14" s="25">
        <v>1.6389</v>
      </c>
      <c r="B14" s="15">
        <f t="shared" si="0"/>
        <v>-20</v>
      </c>
      <c r="C14" s="20">
        <f t="shared" si="1"/>
        <v>-20</v>
      </c>
      <c r="D14" s="26"/>
    </row>
    <row r="15" spans="1:4" x14ac:dyDescent="0.55000000000000004">
      <c r="A15" s="25">
        <v>1.7645</v>
      </c>
      <c r="B15" s="15">
        <f t="shared" si="0"/>
        <v>-15</v>
      </c>
      <c r="C15" s="20">
        <f t="shared" si="1"/>
        <v>-15</v>
      </c>
      <c r="D15" s="26"/>
    </row>
    <row r="16" spans="1:4" x14ac:dyDescent="0.55000000000000004">
      <c r="A16" s="25">
        <v>1.8858999999999999</v>
      </c>
      <c r="B16" s="15">
        <f t="shared" si="0"/>
        <v>-10</v>
      </c>
      <c r="C16" s="20">
        <f t="shared" si="1"/>
        <v>-10</v>
      </c>
      <c r="D16" s="26"/>
    </row>
    <row r="17" spans="1:4" x14ac:dyDescent="0.55000000000000004">
      <c r="A17" s="25">
        <v>2.0209000000000001</v>
      </c>
      <c r="B17" s="15">
        <f t="shared" si="0"/>
        <v>-5</v>
      </c>
      <c r="C17" s="20">
        <f t="shared" si="1"/>
        <v>-5</v>
      </c>
      <c r="D17" s="26"/>
    </row>
    <row r="18" spans="1:4" x14ac:dyDescent="0.55000000000000004">
      <c r="A18" s="25">
        <v>2.1488999999999998</v>
      </c>
      <c r="B18" s="15">
        <f t="shared" si="0"/>
        <v>0</v>
      </c>
      <c r="C18" s="20">
        <f t="shared" si="1"/>
        <v>0</v>
      </c>
      <c r="D18" s="18"/>
    </row>
    <row r="19" spans="1:4" x14ac:dyDescent="0.55000000000000004">
      <c r="A19" s="25">
        <v>2.2783000000000002</v>
      </c>
      <c r="B19" s="15">
        <f t="shared" si="0"/>
        <v>5</v>
      </c>
      <c r="C19" s="20">
        <f t="shared" si="1"/>
        <v>5</v>
      </c>
      <c r="D19" s="18"/>
    </row>
    <row r="20" spans="1:4" x14ac:dyDescent="0.55000000000000004">
      <c r="A20" s="25">
        <v>2.4115000000000002</v>
      </c>
      <c r="B20" s="14">
        <v>10</v>
      </c>
      <c r="C20" s="20">
        <f t="shared" si="1"/>
        <v>10</v>
      </c>
      <c r="D20" s="18" t="s">
        <v>50</v>
      </c>
    </row>
    <row r="21" spans="1:4" x14ac:dyDescent="0.55000000000000004">
      <c r="A21" s="13"/>
      <c r="B21" s="13">
        <f>B20-B2</f>
        <v>90</v>
      </c>
      <c r="C21" s="21"/>
      <c r="D21" s="18" t="s">
        <v>53</v>
      </c>
    </row>
    <row r="22" spans="1:4" x14ac:dyDescent="0.55000000000000004">
      <c r="A22" s="13"/>
      <c r="B22" s="16">
        <v>18</v>
      </c>
      <c r="C22" s="23"/>
      <c r="D22" s="18" t="s">
        <v>51</v>
      </c>
    </row>
    <row r="23" spans="1:4" x14ac:dyDescent="0.55000000000000004">
      <c r="A23" s="13"/>
      <c r="B23" s="13">
        <f>B21/B22</f>
        <v>5</v>
      </c>
      <c r="C23" s="21"/>
      <c r="D23" s="18" t="s">
        <v>52</v>
      </c>
    </row>
    <row r="24" spans="1:4" x14ac:dyDescent="0.55000000000000004">
      <c r="A24" s="17" t="s">
        <v>45</v>
      </c>
      <c r="B24" s="17" t="s">
        <v>46</v>
      </c>
      <c r="C24" s="22"/>
    </row>
    <row r="25" spans="1:4" x14ac:dyDescent="0.55000000000000004">
      <c r="A25" s="13">
        <v>39.847000000000001</v>
      </c>
      <c r="B25" s="13">
        <v>-85.540999999999997</v>
      </c>
      <c r="C25" s="21"/>
    </row>
  </sheetData>
  <mergeCells count="1">
    <mergeCell ref="D5:D17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showGridLines="0" workbookViewId="0">
      <selection activeCell="B28" sqref="B28"/>
    </sheetView>
  </sheetViews>
  <sheetFormatPr baseColWidth="10" defaultRowHeight="14.4" x14ac:dyDescent="0.55000000000000004"/>
  <cols>
    <col min="1" max="3" width="11.5234375" style="8"/>
  </cols>
  <sheetData>
    <row r="1" spans="1:4" x14ac:dyDescent="0.55000000000000004">
      <c r="A1" s="12" t="s">
        <v>47</v>
      </c>
      <c r="B1" s="12" t="s">
        <v>48</v>
      </c>
      <c r="C1" s="12" t="s">
        <v>54</v>
      </c>
      <c r="D1" s="18"/>
    </row>
    <row r="2" spans="1:4" x14ac:dyDescent="0.55000000000000004">
      <c r="A2" s="25">
        <v>0.21099999999999999</v>
      </c>
      <c r="B2" s="14">
        <v>-80</v>
      </c>
      <c r="C2" s="20"/>
      <c r="D2" s="18" t="s">
        <v>49</v>
      </c>
    </row>
    <row r="3" spans="1:4" x14ac:dyDescent="0.55000000000000004">
      <c r="A3" s="25">
        <v>0.2833</v>
      </c>
      <c r="B3" s="15">
        <f t="shared" ref="B3:B19" si="0">B2+$B$23</f>
        <v>-75</v>
      </c>
      <c r="C3" s="20"/>
      <c r="D3" s="18"/>
    </row>
    <row r="4" spans="1:4" x14ac:dyDescent="0.55000000000000004">
      <c r="A4" s="25">
        <v>0.40229999999999999</v>
      </c>
      <c r="B4" s="15">
        <f t="shared" si="0"/>
        <v>-70</v>
      </c>
      <c r="C4" s="20"/>
      <c r="D4" s="18"/>
    </row>
    <row r="5" spans="1:4" x14ac:dyDescent="0.55000000000000004">
      <c r="A5" s="25">
        <v>0.52400000000000002</v>
      </c>
      <c r="B5" s="15">
        <f t="shared" si="0"/>
        <v>-65</v>
      </c>
      <c r="C5" s="20">
        <f t="shared" ref="C5:C20" si="1">B5</f>
        <v>-65</v>
      </c>
      <c r="D5" s="26" t="s">
        <v>55</v>
      </c>
    </row>
    <row r="6" spans="1:4" x14ac:dyDescent="0.55000000000000004">
      <c r="A6" s="25">
        <v>0.64759999999999995</v>
      </c>
      <c r="B6" s="15">
        <f t="shared" si="0"/>
        <v>-60</v>
      </c>
      <c r="C6" s="20">
        <f t="shared" si="1"/>
        <v>-60</v>
      </c>
      <c r="D6" s="26"/>
    </row>
    <row r="7" spans="1:4" x14ac:dyDescent="0.55000000000000004">
      <c r="A7" s="25">
        <v>0.76170000000000004</v>
      </c>
      <c r="B7" s="15">
        <f t="shared" si="0"/>
        <v>-55</v>
      </c>
      <c r="C7" s="20">
        <f t="shared" si="1"/>
        <v>-55</v>
      </c>
      <c r="D7" s="26"/>
    </row>
    <row r="8" spans="1:4" x14ac:dyDescent="0.55000000000000004">
      <c r="A8" s="25">
        <v>0.88060000000000005</v>
      </c>
      <c r="B8" s="15">
        <f t="shared" si="0"/>
        <v>-50</v>
      </c>
      <c r="C8" s="20">
        <f t="shared" si="1"/>
        <v>-50</v>
      </c>
      <c r="D8" s="26"/>
    </row>
    <row r="9" spans="1:4" x14ac:dyDescent="0.55000000000000004">
      <c r="A9" s="25">
        <v>1.0045999999999999</v>
      </c>
      <c r="B9" s="15">
        <f t="shared" si="0"/>
        <v>-45</v>
      </c>
      <c r="C9" s="20">
        <f t="shared" si="1"/>
        <v>-45</v>
      </c>
      <c r="D9" s="26"/>
    </row>
    <row r="10" spans="1:4" x14ac:dyDescent="0.55000000000000004">
      <c r="A10" s="25">
        <v>1.1212</v>
      </c>
      <c r="B10" s="15">
        <f t="shared" si="0"/>
        <v>-40</v>
      </c>
      <c r="C10" s="20">
        <f t="shared" si="1"/>
        <v>-40</v>
      </c>
      <c r="D10" s="26"/>
    </row>
    <row r="11" spans="1:4" x14ac:dyDescent="0.55000000000000004">
      <c r="A11" s="25">
        <v>1.2459</v>
      </c>
      <c r="B11" s="15">
        <f t="shared" si="0"/>
        <v>-35</v>
      </c>
      <c r="C11" s="20">
        <f t="shared" si="1"/>
        <v>-35</v>
      </c>
      <c r="D11" s="26"/>
    </row>
    <row r="12" spans="1:4" x14ac:dyDescent="0.55000000000000004">
      <c r="A12" s="25">
        <v>1.3711</v>
      </c>
      <c r="B12" s="15">
        <f t="shared" si="0"/>
        <v>-30</v>
      </c>
      <c r="C12" s="20">
        <f t="shared" si="1"/>
        <v>-30</v>
      </c>
      <c r="D12" s="26"/>
    </row>
    <row r="13" spans="1:4" x14ac:dyDescent="0.55000000000000004">
      <c r="A13" s="25">
        <v>1.4914000000000001</v>
      </c>
      <c r="B13" s="15">
        <f t="shared" si="0"/>
        <v>-25</v>
      </c>
      <c r="C13" s="20">
        <f t="shared" si="1"/>
        <v>-25</v>
      </c>
      <c r="D13" s="26"/>
    </row>
    <row r="14" spans="1:4" x14ac:dyDescent="0.55000000000000004">
      <c r="A14" s="25">
        <v>1.6203000000000001</v>
      </c>
      <c r="B14" s="15">
        <f t="shared" si="0"/>
        <v>-20</v>
      </c>
      <c r="C14" s="20">
        <f t="shared" si="1"/>
        <v>-20</v>
      </c>
      <c r="D14" s="26"/>
    </row>
    <row r="15" spans="1:4" x14ac:dyDescent="0.55000000000000004">
      <c r="A15" s="25">
        <v>1.7446999999999999</v>
      </c>
      <c r="B15" s="15">
        <f t="shared" si="0"/>
        <v>-15</v>
      </c>
      <c r="C15" s="20">
        <f t="shared" si="1"/>
        <v>-15</v>
      </c>
      <c r="D15" s="26"/>
    </row>
    <row r="16" spans="1:4" x14ac:dyDescent="0.55000000000000004">
      <c r="A16" s="25">
        <v>1.8665</v>
      </c>
      <c r="B16" s="15">
        <f t="shared" si="0"/>
        <v>-10</v>
      </c>
      <c r="C16" s="20">
        <f t="shared" si="1"/>
        <v>-10</v>
      </c>
      <c r="D16" s="26"/>
    </row>
    <row r="17" spans="1:4" x14ac:dyDescent="0.55000000000000004">
      <c r="A17" s="25">
        <v>2.0026999999999999</v>
      </c>
      <c r="B17" s="15">
        <f t="shared" si="0"/>
        <v>-5</v>
      </c>
      <c r="C17" s="20">
        <f t="shared" si="1"/>
        <v>-5</v>
      </c>
      <c r="D17" s="26"/>
    </row>
    <row r="18" spans="1:4" x14ac:dyDescent="0.55000000000000004">
      <c r="A18" s="25">
        <v>2.1324000000000001</v>
      </c>
      <c r="B18" s="15">
        <f t="shared" si="0"/>
        <v>0</v>
      </c>
      <c r="C18" s="20">
        <f t="shared" si="1"/>
        <v>0</v>
      </c>
      <c r="D18" s="18"/>
    </row>
    <row r="19" spans="1:4" x14ac:dyDescent="0.55000000000000004">
      <c r="A19" s="25">
        <v>2.2656000000000001</v>
      </c>
      <c r="B19" s="15">
        <f t="shared" si="0"/>
        <v>5</v>
      </c>
      <c r="C19" s="20">
        <f t="shared" si="1"/>
        <v>5</v>
      </c>
      <c r="D19" s="18"/>
    </row>
    <row r="20" spans="1:4" x14ac:dyDescent="0.55000000000000004">
      <c r="A20" s="25">
        <v>2.3929999999999998</v>
      </c>
      <c r="B20" s="14">
        <v>10</v>
      </c>
      <c r="C20" s="20">
        <f t="shared" si="1"/>
        <v>10</v>
      </c>
      <c r="D20" s="18" t="s">
        <v>50</v>
      </c>
    </row>
    <row r="21" spans="1:4" x14ac:dyDescent="0.55000000000000004">
      <c r="A21" s="13"/>
      <c r="B21" s="13">
        <f>B20-B2</f>
        <v>90</v>
      </c>
      <c r="C21" s="21"/>
      <c r="D21" s="18" t="s">
        <v>53</v>
      </c>
    </row>
    <row r="22" spans="1:4" x14ac:dyDescent="0.55000000000000004">
      <c r="A22" s="13"/>
      <c r="B22" s="16">
        <v>18</v>
      </c>
      <c r="C22" s="23"/>
      <c r="D22" s="18" t="s">
        <v>51</v>
      </c>
    </row>
    <row r="23" spans="1:4" x14ac:dyDescent="0.55000000000000004">
      <c r="A23" s="13"/>
      <c r="B23" s="13">
        <f>B21/B22</f>
        <v>5</v>
      </c>
      <c r="C23" s="21"/>
      <c r="D23" s="18" t="s">
        <v>52</v>
      </c>
    </row>
    <row r="24" spans="1:4" x14ac:dyDescent="0.55000000000000004">
      <c r="A24" s="17" t="s">
        <v>45</v>
      </c>
      <c r="B24" s="17" t="s">
        <v>46</v>
      </c>
      <c r="C24" s="22"/>
    </row>
    <row r="25" spans="1:4" x14ac:dyDescent="0.55000000000000004">
      <c r="A25" s="13">
        <v>40.156999999999996</v>
      </c>
      <c r="B25" s="13">
        <v>-85.41</v>
      </c>
      <c r="C25" s="21"/>
    </row>
  </sheetData>
  <mergeCells count="1">
    <mergeCell ref="D5:D17"/>
  </mergeCells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showGridLines="0" workbookViewId="0">
      <selection activeCell="B25" sqref="B25"/>
    </sheetView>
  </sheetViews>
  <sheetFormatPr baseColWidth="10" defaultRowHeight="14.4" x14ac:dyDescent="0.55000000000000004"/>
  <cols>
    <col min="1" max="3" width="11.5234375" style="8"/>
  </cols>
  <sheetData>
    <row r="1" spans="1:4" x14ac:dyDescent="0.55000000000000004">
      <c r="A1" s="12" t="s">
        <v>47</v>
      </c>
      <c r="B1" s="12" t="s">
        <v>48</v>
      </c>
      <c r="C1" s="12" t="s">
        <v>54</v>
      </c>
      <c r="D1" s="18"/>
    </row>
    <row r="2" spans="1:4" x14ac:dyDescent="0.55000000000000004">
      <c r="A2" s="25">
        <v>0.2036</v>
      </c>
      <c r="B2" s="14">
        <v>-80</v>
      </c>
      <c r="C2" s="20"/>
      <c r="D2" s="18" t="s">
        <v>49</v>
      </c>
    </row>
    <row r="3" spans="1:4" x14ac:dyDescent="0.55000000000000004">
      <c r="A3" s="25">
        <v>0.26250000000000001</v>
      </c>
      <c r="B3" s="15">
        <f t="shared" ref="B3:B19" si="0">B2+$B$23</f>
        <v>-75</v>
      </c>
      <c r="C3" s="20"/>
      <c r="D3" s="18"/>
    </row>
    <row r="4" spans="1:4" x14ac:dyDescent="0.55000000000000004">
      <c r="A4" s="25">
        <v>0.35780000000000001</v>
      </c>
      <c r="B4" s="15">
        <f t="shared" si="0"/>
        <v>-70</v>
      </c>
      <c r="C4" s="20"/>
      <c r="D4" s="18"/>
    </row>
    <row r="5" spans="1:4" x14ac:dyDescent="0.55000000000000004">
      <c r="A5" s="25">
        <v>0.47839999999999999</v>
      </c>
      <c r="B5" s="15">
        <f t="shared" si="0"/>
        <v>-65</v>
      </c>
      <c r="C5" s="20">
        <f t="shared" ref="C5:C20" si="1">B5</f>
        <v>-65</v>
      </c>
      <c r="D5" s="26" t="s">
        <v>55</v>
      </c>
    </row>
    <row r="6" spans="1:4" x14ac:dyDescent="0.55000000000000004">
      <c r="A6" s="25">
        <v>0.60960000000000003</v>
      </c>
      <c r="B6" s="15">
        <f t="shared" si="0"/>
        <v>-60</v>
      </c>
      <c r="C6" s="20">
        <f t="shared" si="1"/>
        <v>-60</v>
      </c>
      <c r="D6" s="26"/>
    </row>
    <row r="7" spans="1:4" x14ac:dyDescent="0.55000000000000004">
      <c r="A7" s="25">
        <v>0.7359</v>
      </c>
      <c r="B7" s="15">
        <f t="shared" si="0"/>
        <v>-55</v>
      </c>
      <c r="C7" s="20">
        <f t="shared" si="1"/>
        <v>-55</v>
      </c>
      <c r="D7" s="26"/>
    </row>
    <row r="8" spans="1:4" x14ac:dyDescent="0.55000000000000004">
      <c r="A8" s="25">
        <v>0.85850000000000004</v>
      </c>
      <c r="B8" s="15">
        <f t="shared" si="0"/>
        <v>-50</v>
      </c>
      <c r="C8" s="20">
        <f t="shared" si="1"/>
        <v>-50</v>
      </c>
      <c r="D8" s="26"/>
    </row>
    <row r="9" spans="1:4" x14ac:dyDescent="0.55000000000000004">
      <c r="A9" s="25">
        <v>0.9849</v>
      </c>
      <c r="B9" s="15">
        <f t="shared" si="0"/>
        <v>-45</v>
      </c>
      <c r="C9" s="20">
        <f t="shared" si="1"/>
        <v>-45</v>
      </c>
      <c r="D9" s="26"/>
    </row>
    <row r="10" spans="1:4" x14ac:dyDescent="0.55000000000000004">
      <c r="A10" s="25">
        <v>1.1022000000000001</v>
      </c>
      <c r="B10" s="15">
        <f t="shared" si="0"/>
        <v>-40</v>
      </c>
      <c r="C10" s="20">
        <f t="shared" si="1"/>
        <v>-40</v>
      </c>
      <c r="D10" s="26"/>
    </row>
    <row r="11" spans="1:4" x14ac:dyDescent="0.55000000000000004">
      <c r="A11" s="25">
        <v>1.2253000000000001</v>
      </c>
      <c r="B11" s="15">
        <f t="shared" si="0"/>
        <v>-35</v>
      </c>
      <c r="C11" s="20">
        <f t="shared" si="1"/>
        <v>-35</v>
      </c>
      <c r="D11" s="26"/>
    </row>
    <row r="12" spans="1:4" x14ac:dyDescent="0.55000000000000004">
      <c r="A12" s="25">
        <v>1.3502000000000001</v>
      </c>
      <c r="B12" s="15">
        <f t="shared" si="0"/>
        <v>-30</v>
      </c>
      <c r="C12" s="20">
        <f t="shared" si="1"/>
        <v>-30</v>
      </c>
      <c r="D12" s="26"/>
    </row>
    <row r="13" spans="1:4" x14ac:dyDescent="0.55000000000000004">
      <c r="A13" s="25">
        <v>1.4669000000000001</v>
      </c>
      <c r="B13" s="15">
        <f t="shared" si="0"/>
        <v>-25</v>
      </c>
      <c r="C13" s="20">
        <f t="shared" si="1"/>
        <v>-25</v>
      </c>
      <c r="D13" s="26"/>
    </row>
    <row r="14" spans="1:4" x14ac:dyDescent="0.55000000000000004">
      <c r="A14" s="25">
        <v>1.5953999999999999</v>
      </c>
      <c r="B14" s="15">
        <f t="shared" si="0"/>
        <v>-20</v>
      </c>
      <c r="C14" s="20">
        <f t="shared" si="1"/>
        <v>-20</v>
      </c>
      <c r="D14" s="26"/>
    </row>
    <row r="15" spans="1:4" x14ac:dyDescent="0.55000000000000004">
      <c r="A15" s="25">
        <v>1.7197</v>
      </c>
      <c r="B15" s="15">
        <f t="shared" si="0"/>
        <v>-15</v>
      </c>
      <c r="C15" s="20">
        <f t="shared" si="1"/>
        <v>-15</v>
      </c>
      <c r="D15" s="26"/>
    </row>
    <row r="16" spans="1:4" x14ac:dyDescent="0.55000000000000004">
      <c r="A16" s="25">
        <v>1.8422000000000001</v>
      </c>
      <c r="B16" s="15">
        <f t="shared" si="0"/>
        <v>-10</v>
      </c>
      <c r="C16" s="20">
        <f t="shared" si="1"/>
        <v>-10</v>
      </c>
      <c r="D16" s="26"/>
    </row>
    <row r="17" spans="1:4" x14ac:dyDescent="0.55000000000000004">
      <c r="A17" s="25">
        <v>1.9797</v>
      </c>
      <c r="B17" s="15">
        <f t="shared" si="0"/>
        <v>-5</v>
      </c>
      <c r="C17" s="20">
        <f t="shared" si="1"/>
        <v>-5</v>
      </c>
      <c r="D17" s="26"/>
    </row>
    <row r="18" spans="1:4" x14ac:dyDescent="0.55000000000000004">
      <c r="A18" s="25">
        <v>2.1116000000000001</v>
      </c>
      <c r="B18" s="15">
        <f t="shared" si="0"/>
        <v>0</v>
      </c>
      <c r="C18" s="20">
        <f t="shared" si="1"/>
        <v>0</v>
      </c>
      <c r="D18" s="18"/>
    </row>
    <row r="19" spans="1:4" x14ac:dyDescent="0.55000000000000004">
      <c r="A19" s="25">
        <v>2.2435</v>
      </c>
      <c r="B19" s="15">
        <f t="shared" si="0"/>
        <v>5</v>
      </c>
      <c r="C19" s="20">
        <f t="shared" si="1"/>
        <v>5</v>
      </c>
      <c r="D19" s="18"/>
    </row>
    <row r="20" spans="1:4" x14ac:dyDescent="0.55000000000000004">
      <c r="A20" s="25">
        <v>2.3660000000000001</v>
      </c>
      <c r="B20" s="14">
        <v>10</v>
      </c>
      <c r="C20" s="20">
        <f t="shared" si="1"/>
        <v>10</v>
      </c>
      <c r="D20" s="18" t="s">
        <v>50</v>
      </c>
    </row>
    <row r="21" spans="1:4" x14ac:dyDescent="0.55000000000000004">
      <c r="A21" s="13"/>
      <c r="B21" s="13">
        <f>B20-B2</f>
        <v>90</v>
      </c>
      <c r="C21" s="21"/>
      <c r="D21" s="18" t="s">
        <v>53</v>
      </c>
    </row>
    <row r="22" spans="1:4" x14ac:dyDescent="0.55000000000000004">
      <c r="A22" s="13"/>
      <c r="B22" s="16">
        <v>18</v>
      </c>
      <c r="C22" s="23"/>
      <c r="D22" s="18" t="s">
        <v>51</v>
      </c>
    </row>
    <row r="23" spans="1:4" x14ac:dyDescent="0.55000000000000004">
      <c r="A23" s="13"/>
      <c r="B23" s="13">
        <f>B21/B22</f>
        <v>5</v>
      </c>
      <c r="C23" s="21"/>
      <c r="D23" s="18" t="s">
        <v>52</v>
      </c>
    </row>
    <row r="24" spans="1:4" x14ac:dyDescent="0.55000000000000004">
      <c r="A24" s="17" t="s">
        <v>45</v>
      </c>
      <c r="B24" s="17" t="s">
        <v>46</v>
      </c>
      <c r="C24" s="22"/>
    </row>
    <row r="25" spans="1:4" x14ac:dyDescent="0.55000000000000004">
      <c r="A25" s="13">
        <v>39.948</v>
      </c>
      <c r="B25" s="13">
        <v>-84.102000000000004</v>
      </c>
      <c r="C25" s="21"/>
    </row>
  </sheetData>
  <mergeCells count="1">
    <mergeCell ref="D5:D17"/>
  </mergeCells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showGridLines="0" workbookViewId="0">
      <selection activeCell="B26" sqref="B26"/>
    </sheetView>
  </sheetViews>
  <sheetFormatPr baseColWidth="10" defaultRowHeight="14.4" x14ac:dyDescent="0.55000000000000004"/>
  <cols>
    <col min="1" max="3" width="11.5234375" style="8"/>
  </cols>
  <sheetData>
    <row r="1" spans="1:4" x14ac:dyDescent="0.55000000000000004">
      <c r="A1" s="12" t="s">
        <v>47</v>
      </c>
      <c r="B1" s="12" t="s">
        <v>48</v>
      </c>
      <c r="C1" s="12" t="s">
        <v>54</v>
      </c>
      <c r="D1" s="18"/>
    </row>
    <row r="2" spans="1:4" x14ac:dyDescent="0.55000000000000004">
      <c r="A2" s="25">
        <v>0.19259999999999999</v>
      </c>
      <c r="B2" s="14">
        <v>-80</v>
      </c>
      <c r="C2" s="20"/>
      <c r="D2" s="18" t="s">
        <v>49</v>
      </c>
    </row>
    <row r="3" spans="1:4" x14ac:dyDescent="0.55000000000000004">
      <c r="A3" s="25">
        <v>0.23549999999999999</v>
      </c>
      <c r="B3" s="15">
        <f t="shared" ref="B3:B19" si="0">B2+$B$23</f>
        <v>-75</v>
      </c>
      <c r="C3" s="20"/>
      <c r="D3" s="18"/>
    </row>
    <row r="4" spans="1:4" x14ac:dyDescent="0.55000000000000004">
      <c r="A4" s="25">
        <v>0.31269999999999998</v>
      </c>
      <c r="B4" s="15">
        <f t="shared" si="0"/>
        <v>-70</v>
      </c>
      <c r="C4" s="20"/>
      <c r="D4" s="18"/>
    </row>
    <row r="5" spans="1:4" x14ac:dyDescent="0.55000000000000004">
      <c r="A5" s="25">
        <v>0.42070000000000002</v>
      </c>
      <c r="B5" s="15">
        <f t="shared" si="0"/>
        <v>-65</v>
      </c>
      <c r="C5" s="20">
        <f t="shared" ref="C5:C20" si="1">B5</f>
        <v>-65</v>
      </c>
      <c r="D5" s="26" t="s">
        <v>55</v>
      </c>
    </row>
    <row r="6" spans="1:4" x14ac:dyDescent="0.55000000000000004">
      <c r="A6" s="25">
        <v>0.5544</v>
      </c>
      <c r="B6" s="15">
        <f t="shared" si="0"/>
        <v>-60</v>
      </c>
      <c r="C6" s="20">
        <f t="shared" si="1"/>
        <v>-60</v>
      </c>
      <c r="D6" s="26"/>
    </row>
    <row r="7" spans="1:4" x14ac:dyDescent="0.55000000000000004">
      <c r="A7" s="25">
        <v>0.68930000000000002</v>
      </c>
      <c r="B7" s="15">
        <f t="shared" si="0"/>
        <v>-55</v>
      </c>
      <c r="C7" s="20">
        <f t="shared" si="1"/>
        <v>-55</v>
      </c>
      <c r="D7" s="26"/>
    </row>
    <row r="8" spans="1:4" x14ac:dyDescent="0.55000000000000004">
      <c r="A8" s="25">
        <v>0.81930000000000003</v>
      </c>
      <c r="B8" s="15">
        <f t="shared" si="0"/>
        <v>-50</v>
      </c>
      <c r="C8" s="20">
        <f t="shared" si="1"/>
        <v>-50</v>
      </c>
      <c r="D8" s="26"/>
    </row>
    <row r="9" spans="1:4" x14ac:dyDescent="0.55000000000000004">
      <c r="A9" s="25">
        <v>0.94940000000000002</v>
      </c>
      <c r="B9" s="15">
        <f t="shared" si="0"/>
        <v>-45</v>
      </c>
      <c r="C9" s="20">
        <f t="shared" si="1"/>
        <v>-45</v>
      </c>
      <c r="D9" s="26"/>
    </row>
    <row r="10" spans="1:4" x14ac:dyDescent="0.55000000000000004">
      <c r="A10" s="25">
        <v>1.0720000000000001</v>
      </c>
      <c r="B10" s="15">
        <f t="shared" si="0"/>
        <v>-40</v>
      </c>
      <c r="C10" s="20">
        <f t="shared" si="1"/>
        <v>-40</v>
      </c>
      <c r="D10" s="26"/>
    </row>
    <row r="11" spans="1:4" x14ac:dyDescent="0.55000000000000004">
      <c r="A11" s="25">
        <v>1.1961999999999999</v>
      </c>
      <c r="B11" s="15">
        <f t="shared" si="0"/>
        <v>-35</v>
      </c>
      <c r="C11" s="20">
        <f t="shared" si="1"/>
        <v>-35</v>
      </c>
      <c r="D11" s="26"/>
    </row>
    <row r="12" spans="1:4" x14ac:dyDescent="0.55000000000000004">
      <c r="A12" s="25">
        <v>1.3218000000000001</v>
      </c>
      <c r="B12" s="15">
        <f t="shared" si="0"/>
        <v>-30</v>
      </c>
      <c r="C12" s="20">
        <f t="shared" si="1"/>
        <v>-30</v>
      </c>
      <c r="D12" s="26"/>
    </row>
    <row r="13" spans="1:4" x14ac:dyDescent="0.55000000000000004">
      <c r="A13" s="25">
        <v>1.4375</v>
      </c>
      <c r="B13" s="15">
        <f t="shared" si="0"/>
        <v>-25</v>
      </c>
      <c r="C13" s="20">
        <f t="shared" si="1"/>
        <v>-25</v>
      </c>
      <c r="D13" s="26"/>
    </row>
    <row r="14" spans="1:4" x14ac:dyDescent="0.55000000000000004">
      <c r="A14" s="25">
        <v>1.5662</v>
      </c>
      <c r="B14" s="15">
        <f t="shared" si="0"/>
        <v>-20</v>
      </c>
      <c r="C14" s="20">
        <f t="shared" si="1"/>
        <v>-20</v>
      </c>
      <c r="D14" s="26"/>
    </row>
    <row r="15" spans="1:4" x14ac:dyDescent="0.55000000000000004">
      <c r="A15" s="25">
        <v>1.6922999999999999</v>
      </c>
      <c r="B15" s="15">
        <f t="shared" si="0"/>
        <v>-15</v>
      </c>
      <c r="C15" s="20">
        <f t="shared" si="1"/>
        <v>-15</v>
      </c>
      <c r="D15" s="26"/>
    </row>
    <row r="16" spans="1:4" x14ac:dyDescent="0.55000000000000004">
      <c r="A16" s="25">
        <v>1.8152999999999999</v>
      </c>
      <c r="B16" s="15">
        <f t="shared" si="0"/>
        <v>-10</v>
      </c>
      <c r="C16" s="20">
        <f t="shared" si="1"/>
        <v>-10</v>
      </c>
      <c r="D16" s="26"/>
    </row>
    <row r="17" spans="1:4" x14ac:dyDescent="0.55000000000000004">
      <c r="A17" s="25">
        <v>1.9539</v>
      </c>
      <c r="B17" s="15">
        <f t="shared" si="0"/>
        <v>-5</v>
      </c>
      <c r="C17" s="20">
        <f t="shared" si="1"/>
        <v>-5</v>
      </c>
      <c r="D17" s="26"/>
    </row>
    <row r="18" spans="1:4" x14ac:dyDescent="0.55000000000000004">
      <c r="A18" s="25">
        <v>2.0888</v>
      </c>
      <c r="B18" s="15">
        <f t="shared" si="0"/>
        <v>0</v>
      </c>
      <c r="C18" s="20">
        <f t="shared" si="1"/>
        <v>0</v>
      </c>
      <c r="D18" s="18"/>
    </row>
    <row r="19" spans="1:4" x14ac:dyDescent="0.55000000000000004">
      <c r="A19" s="25">
        <v>2.2164999999999999</v>
      </c>
      <c r="B19" s="15">
        <f t="shared" si="0"/>
        <v>5</v>
      </c>
      <c r="C19" s="20">
        <f t="shared" si="1"/>
        <v>5</v>
      </c>
      <c r="D19" s="18"/>
    </row>
    <row r="20" spans="1:4" x14ac:dyDescent="0.55000000000000004">
      <c r="A20" s="25">
        <v>2.3365</v>
      </c>
      <c r="B20" s="14">
        <v>10</v>
      </c>
      <c r="C20" s="20">
        <f t="shared" si="1"/>
        <v>10</v>
      </c>
      <c r="D20" s="18" t="s">
        <v>50</v>
      </c>
    </row>
    <row r="21" spans="1:4" x14ac:dyDescent="0.55000000000000004">
      <c r="A21" s="13"/>
      <c r="B21" s="13">
        <f>B20-B2</f>
        <v>90</v>
      </c>
      <c r="C21" s="21"/>
      <c r="D21" s="18" t="s">
        <v>53</v>
      </c>
    </row>
    <row r="22" spans="1:4" x14ac:dyDescent="0.55000000000000004">
      <c r="A22" s="13"/>
      <c r="B22" s="16">
        <v>18</v>
      </c>
      <c r="C22" s="23"/>
      <c r="D22" s="18" t="s">
        <v>51</v>
      </c>
    </row>
    <row r="23" spans="1:4" x14ac:dyDescent="0.55000000000000004">
      <c r="A23" s="13"/>
      <c r="B23" s="13">
        <f>B21/B22</f>
        <v>5</v>
      </c>
      <c r="C23" s="21"/>
      <c r="D23" s="18" t="s">
        <v>52</v>
      </c>
    </row>
    <row r="24" spans="1:4" x14ac:dyDescent="0.55000000000000004">
      <c r="A24" s="17" t="s">
        <v>45</v>
      </c>
      <c r="B24" s="17" t="s">
        <v>46</v>
      </c>
      <c r="C24" s="22"/>
    </row>
    <row r="25" spans="1:4" x14ac:dyDescent="0.55000000000000004">
      <c r="A25" s="13">
        <v>39.374000000000002</v>
      </c>
      <c r="B25" s="13">
        <v>-81.959000000000003</v>
      </c>
      <c r="C25" s="21"/>
    </row>
  </sheetData>
  <mergeCells count="1">
    <mergeCell ref="D5:D17"/>
  </mergeCells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showGridLines="0" workbookViewId="0">
      <selection activeCell="B26" sqref="B26"/>
    </sheetView>
  </sheetViews>
  <sheetFormatPr baseColWidth="10" defaultRowHeight="14.4" x14ac:dyDescent="0.55000000000000004"/>
  <cols>
    <col min="1" max="3" width="11.5234375" style="8"/>
  </cols>
  <sheetData>
    <row r="1" spans="1:4" x14ac:dyDescent="0.55000000000000004">
      <c r="A1" s="12" t="s">
        <v>47</v>
      </c>
      <c r="B1" s="12" t="s">
        <v>48</v>
      </c>
      <c r="C1" s="12" t="s">
        <v>54</v>
      </c>
      <c r="D1" s="18"/>
    </row>
    <row r="2" spans="1:4" x14ac:dyDescent="0.55000000000000004">
      <c r="A2" s="25">
        <v>0.1852</v>
      </c>
      <c r="B2" s="14">
        <v>-80</v>
      </c>
      <c r="C2" s="20"/>
      <c r="D2" s="18" t="s">
        <v>49</v>
      </c>
    </row>
    <row r="3" spans="1:4" x14ac:dyDescent="0.55000000000000004">
      <c r="A3" s="25">
        <v>0.21829999999999999</v>
      </c>
      <c r="B3" s="15">
        <f t="shared" ref="B3:B19" si="0">B2+$B$23</f>
        <v>-75</v>
      </c>
      <c r="C3" s="20"/>
      <c r="D3" s="18"/>
    </row>
    <row r="4" spans="1:4" x14ac:dyDescent="0.55000000000000004">
      <c r="A4" s="25">
        <v>0.29070000000000001</v>
      </c>
      <c r="B4" s="15">
        <f t="shared" si="0"/>
        <v>-70</v>
      </c>
      <c r="C4" s="20"/>
      <c r="D4" s="18"/>
    </row>
    <row r="5" spans="1:4" x14ac:dyDescent="0.55000000000000004">
      <c r="A5" s="25">
        <v>0.39860000000000001</v>
      </c>
      <c r="B5" s="15">
        <f t="shared" si="0"/>
        <v>-65</v>
      </c>
      <c r="C5" s="20">
        <f t="shared" ref="C5:C20" si="1">B5</f>
        <v>-65</v>
      </c>
      <c r="D5" s="26" t="s">
        <v>55</v>
      </c>
    </row>
    <row r="6" spans="1:4" x14ac:dyDescent="0.55000000000000004">
      <c r="A6" s="25">
        <v>0.52739999999999998</v>
      </c>
      <c r="B6" s="15">
        <f t="shared" si="0"/>
        <v>-60</v>
      </c>
      <c r="C6" s="20">
        <f t="shared" si="1"/>
        <v>-60</v>
      </c>
      <c r="D6" s="26"/>
    </row>
    <row r="7" spans="1:4" x14ac:dyDescent="0.55000000000000004">
      <c r="A7" s="25">
        <v>0.65990000000000004</v>
      </c>
      <c r="B7" s="15">
        <f t="shared" si="0"/>
        <v>-55</v>
      </c>
      <c r="C7" s="20">
        <f t="shared" si="1"/>
        <v>-55</v>
      </c>
      <c r="D7" s="26"/>
    </row>
    <row r="8" spans="1:4" x14ac:dyDescent="0.55000000000000004">
      <c r="A8" s="25">
        <v>0.78869999999999996</v>
      </c>
      <c r="B8" s="15">
        <f t="shared" si="0"/>
        <v>-50</v>
      </c>
      <c r="C8" s="20">
        <f t="shared" si="1"/>
        <v>-50</v>
      </c>
      <c r="D8" s="26"/>
    </row>
    <row r="9" spans="1:4" x14ac:dyDescent="0.55000000000000004">
      <c r="A9" s="25">
        <v>0.91890000000000005</v>
      </c>
      <c r="B9" s="15">
        <f t="shared" si="0"/>
        <v>-45</v>
      </c>
      <c r="C9" s="20">
        <f t="shared" si="1"/>
        <v>-45</v>
      </c>
      <c r="D9" s="26"/>
    </row>
    <row r="10" spans="1:4" x14ac:dyDescent="0.55000000000000004">
      <c r="A10" s="25">
        <v>1.0431999999999999</v>
      </c>
      <c r="B10" s="15">
        <f t="shared" si="0"/>
        <v>-40</v>
      </c>
      <c r="C10" s="20">
        <f t="shared" si="1"/>
        <v>-40</v>
      </c>
      <c r="D10" s="26"/>
    </row>
    <row r="11" spans="1:4" x14ac:dyDescent="0.55000000000000004">
      <c r="A11" s="25">
        <v>1.1677</v>
      </c>
      <c r="B11" s="15">
        <f t="shared" si="0"/>
        <v>-35</v>
      </c>
      <c r="C11" s="20">
        <f t="shared" si="1"/>
        <v>-35</v>
      </c>
      <c r="D11" s="26"/>
    </row>
    <row r="12" spans="1:4" x14ac:dyDescent="0.55000000000000004">
      <c r="A12" s="25">
        <v>1.2931999999999999</v>
      </c>
      <c r="B12" s="15">
        <f t="shared" si="0"/>
        <v>-30</v>
      </c>
      <c r="C12" s="20">
        <f t="shared" si="1"/>
        <v>-30</v>
      </c>
      <c r="D12" s="26"/>
    </row>
    <row r="13" spans="1:4" x14ac:dyDescent="0.55000000000000004">
      <c r="A13" s="25">
        <v>1.4166000000000001</v>
      </c>
      <c r="B13" s="15">
        <f t="shared" si="0"/>
        <v>-25</v>
      </c>
      <c r="C13" s="20">
        <f t="shared" si="1"/>
        <v>-25</v>
      </c>
      <c r="D13" s="26"/>
    </row>
    <row r="14" spans="1:4" x14ac:dyDescent="0.55000000000000004">
      <c r="A14" s="25">
        <v>1.5455000000000001</v>
      </c>
      <c r="B14" s="15">
        <f t="shared" si="0"/>
        <v>-20</v>
      </c>
      <c r="C14" s="20">
        <f t="shared" si="1"/>
        <v>-20</v>
      </c>
      <c r="D14" s="26"/>
    </row>
    <row r="15" spans="1:4" x14ac:dyDescent="0.55000000000000004">
      <c r="A15" s="25">
        <v>1.6718</v>
      </c>
      <c r="B15" s="15">
        <f t="shared" si="0"/>
        <v>-15</v>
      </c>
      <c r="C15" s="20">
        <f t="shared" si="1"/>
        <v>-15</v>
      </c>
      <c r="D15" s="26"/>
    </row>
    <row r="16" spans="1:4" x14ac:dyDescent="0.55000000000000004">
      <c r="A16" s="25">
        <v>1.7968999999999999</v>
      </c>
      <c r="B16" s="15">
        <f t="shared" si="0"/>
        <v>-10</v>
      </c>
      <c r="C16" s="20">
        <f t="shared" si="1"/>
        <v>-10</v>
      </c>
      <c r="D16" s="26"/>
    </row>
    <row r="17" spans="1:4" x14ac:dyDescent="0.55000000000000004">
      <c r="A17" s="25">
        <v>1.9362999999999999</v>
      </c>
      <c r="B17" s="15">
        <f t="shared" si="0"/>
        <v>-5</v>
      </c>
      <c r="C17" s="20">
        <f t="shared" si="1"/>
        <v>-5</v>
      </c>
      <c r="D17" s="26"/>
    </row>
    <row r="18" spans="1:4" x14ac:dyDescent="0.55000000000000004">
      <c r="A18" s="25">
        <v>2.0714000000000001</v>
      </c>
      <c r="B18" s="15">
        <f t="shared" si="0"/>
        <v>0</v>
      </c>
      <c r="C18" s="20">
        <f t="shared" si="1"/>
        <v>0</v>
      </c>
      <c r="D18" s="18"/>
    </row>
    <row r="19" spans="1:4" x14ac:dyDescent="0.55000000000000004">
      <c r="A19" s="25">
        <v>2.1943000000000001</v>
      </c>
      <c r="B19" s="15">
        <f t="shared" si="0"/>
        <v>5</v>
      </c>
      <c r="C19" s="20">
        <f t="shared" si="1"/>
        <v>5</v>
      </c>
      <c r="D19" s="18"/>
    </row>
    <row r="20" spans="1:4" x14ac:dyDescent="0.55000000000000004">
      <c r="A20" s="25">
        <v>2.3096000000000001</v>
      </c>
      <c r="B20" s="14">
        <v>10</v>
      </c>
      <c r="C20" s="20">
        <f t="shared" si="1"/>
        <v>10</v>
      </c>
      <c r="D20" s="18" t="s">
        <v>50</v>
      </c>
    </row>
    <row r="21" spans="1:4" x14ac:dyDescent="0.55000000000000004">
      <c r="A21" s="13"/>
      <c r="B21" s="13">
        <f>B20-B2</f>
        <v>90</v>
      </c>
      <c r="C21" s="21"/>
      <c r="D21" s="18" t="s">
        <v>53</v>
      </c>
    </row>
    <row r="22" spans="1:4" x14ac:dyDescent="0.55000000000000004">
      <c r="A22" s="13"/>
      <c r="B22" s="16">
        <v>18</v>
      </c>
      <c r="C22" s="23"/>
      <c r="D22" s="18" t="s">
        <v>51</v>
      </c>
    </row>
    <row r="23" spans="1:4" x14ac:dyDescent="0.55000000000000004">
      <c r="A23" s="13"/>
      <c r="B23" s="13">
        <f>B21/B22</f>
        <v>5</v>
      </c>
      <c r="C23" s="21"/>
      <c r="D23" s="18" t="s">
        <v>52</v>
      </c>
    </row>
    <row r="24" spans="1:4" x14ac:dyDescent="0.55000000000000004">
      <c r="A24" s="17" t="s">
        <v>45</v>
      </c>
      <c r="B24" s="17" t="s">
        <v>46</v>
      </c>
      <c r="C24" s="22"/>
    </row>
    <row r="25" spans="1:4" x14ac:dyDescent="0.55000000000000004">
      <c r="A25" s="13">
        <v>39.195999999999998</v>
      </c>
      <c r="B25" s="13">
        <v>-80.757999999999996</v>
      </c>
      <c r="C25" s="21"/>
    </row>
  </sheetData>
  <mergeCells count="1">
    <mergeCell ref="D5:D17"/>
  </mergeCells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showGridLines="0" workbookViewId="0">
      <selection activeCell="B26" sqref="B26"/>
    </sheetView>
  </sheetViews>
  <sheetFormatPr baseColWidth="10" defaultRowHeight="14.4" x14ac:dyDescent="0.55000000000000004"/>
  <cols>
    <col min="1" max="3" width="11.5234375" style="8"/>
  </cols>
  <sheetData>
    <row r="1" spans="1:4" x14ac:dyDescent="0.55000000000000004">
      <c r="A1" s="12" t="s">
        <v>47</v>
      </c>
      <c r="B1" s="12" t="s">
        <v>48</v>
      </c>
      <c r="C1" s="12" t="s">
        <v>54</v>
      </c>
      <c r="D1" s="18"/>
    </row>
    <row r="2" spans="1:4" x14ac:dyDescent="0.55000000000000004">
      <c r="A2" s="25">
        <v>0.18029999999999999</v>
      </c>
      <c r="B2" s="14">
        <v>-80</v>
      </c>
      <c r="C2" s="20"/>
      <c r="D2" s="18" t="s">
        <v>49</v>
      </c>
    </row>
    <row r="3" spans="1:4" x14ac:dyDescent="0.55000000000000004">
      <c r="A3" s="25">
        <v>0.29780000000000001</v>
      </c>
      <c r="B3" s="15">
        <f t="shared" ref="B3:B19" si="0">B2+$B$23</f>
        <v>-75</v>
      </c>
      <c r="C3" s="20"/>
      <c r="D3" s="18"/>
    </row>
    <row r="4" spans="1:4" x14ac:dyDescent="0.55000000000000004">
      <c r="A4" s="25">
        <v>0.27350000000000002</v>
      </c>
      <c r="B4" s="15">
        <f t="shared" si="0"/>
        <v>-70</v>
      </c>
      <c r="C4" s="20"/>
      <c r="D4" s="18"/>
    </row>
    <row r="5" spans="1:4" x14ac:dyDescent="0.55000000000000004">
      <c r="A5" s="25">
        <v>0.38390000000000002</v>
      </c>
      <c r="B5" s="15">
        <f t="shared" si="0"/>
        <v>-65</v>
      </c>
      <c r="C5" s="20">
        <f t="shared" ref="C5:C20" si="1">B5</f>
        <v>-65</v>
      </c>
      <c r="D5" s="26" t="s">
        <v>55</v>
      </c>
    </row>
    <row r="6" spans="1:4" x14ac:dyDescent="0.55000000000000004">
      <c r="A6" s="25">
        <v>0.51139999999999997</v>
      </c>
      <c r="B6" s="15">
        <f t="shared" si="0"/>
        <v>-60</v>
      </c>
      <c r="C6" s="20">
        <f t="shared" si="1"/>
        <v>-60</v>
      </c>
      <c r="D6" s="26"/>
    </row>
    <row r="7" spans="1:4" x14ac:dyDescent="0.55000000000000004">
      <c r="A7" s="25">
        <v>0.63929999999999998</v>
      </c>
      <c r="B7" s="15">
        <f t="shared" si="0"/>
        <v>-55</v>
      </c>
      <c r="C7" s="20">
        <f t="shared" si="1"/>
        <v>-55</v>
      </c>
      <c r="D7" s="26"/>
    </row>
    <row r="8" spans="1:4" x14ac:dyDescent="0.55000000000000004">
      <c r="A8" s="25">
        <v>0.76659999999999995</v>
      </c>
      <c r="B8" s="15">
        <f t="shared" si="0"/>
        <v>-50</v>
      </c>
      <c r="C8" s="20">
        <f t="shared" si="1"/>
        <v>-50</v>
      </c>
      <c r="D8" s="26"/>
    </row>
    <row r="9" spans="1:4" x14ac:dyDescent="0.55000000000000004">
      <c r="A9" s="25">
        <v>0.89659999999999995</v>
      </c>
      <c r="B9" s="15">
        <f t="shared" si="0"/>
        <v>-45</v>
      </c>
      <c r="C9" s="20">
        <f t="shared" si="1"/>
        <v>-45</v>
      </c>
      <c r="D9" s="26"/>
    </row>
    <row r="10" spans="1:4" x14ac:dyDescent="0.55000000000000004">
      <c r="A10" s="25">
        <v>1.0212000000000001</v>
      </c>
      <c r="B10" s="15">
        <f t="shared" si="0"/>
        <v>-40</v>
      </c>
      <c r="C10" s="20">
        <f t="shared" si="1"/>
        <v>-40</v>
      </c>
      <c r="D10" s="26"/>
    </row>
    <row r="11" spans="1:4" x14ac:dyDescent="0.55000000000000004">
      <c r="A11" s="25">
        <v>1.1456</v>
      </c>
      <c r="B11" s="15">
        <f t="shared" si="0"/>
        <v>-35</v>
      </c>
      <c r="C11" s="20">
        <f t="shared" si="1"/>
        <v>-35</v>
      </c>
      <c r="D11" s="26"/>
    </row>
    <row r="12" spans="1:4" x14ac:dyDescent="0.55000000000000004">
      <c r="A12" s="25">
        <v>1.2719</v>
      </c>
      <c r="B12" s="15">
        <f t="shared" si="0"/>
        <v>-30</v>
      </c>
      <c r="C12" s="20">
        <f t="shared" si="1"/>
        <v>-30</v>
      </c>
      <c r="D12" s="26"/>
    </row>
    <row r="13" spans="1:4" x14ac:dyDescent="0.55000000000000004">
      <c r="A13" s="25">
        <v>1.3983000000000001</v>
      </c>
      <c r="B13" s="15">
        <f t="shared" si="0"/>
        <v>-25</v>
      </c>
      <c r="C13" s="20">
        <f t="shared" si="1"/>
        <v>-25</v>
      </c>
      <c r="D13" s="26"/>
    </row>
    <row r="14" spans="1:4" x14ac:dyDescent="0.55000000000000004">
      <c r="A14" s="25">
        <v>1.5281</v>
      </c>
      <c r="B14" s="15">
        <f t="shared" si="0"/>
        <v>-20</v>
      </c>
      <c r="C14" s="20">
        <f t="shared" si="1"/>
        <v>-20</v>
      </c>
      <c r="D14" s="26"/>
    </row>
    <row r="15" spans="1:4" x14ac:dyDescent="0.55000000000000004">
      <c r="A15" s="25">
        <v>1.6546000000000001</v>
      </c>
      <c r="B15" s="15">
        <f t="shared" si="0"/>
        <v>-15</v>
      </c>
      <c r="C15" s="20">
        <f t="shared" si="1"/>
        <v>-15</v>
      </c>
      <c r="D15" s="26"/>
    </row>
    <row r="16" spans="1:4" x14ac:dyDescent="0.55000000000000004">
      <c r="A16" s="25">
        <v>1.7806</v>
      </c>
      <c r="B16" s="15">
        <f t="shared" si="0"/>
        <v>-10</v>
      </c>
      <c r="C16" s="20">
        <f t="shared" si="1"/>
        <v>-10</v>
      </c>
      <c r="D16" s="26"/>
    </row>
    <row r="17" spans="1:4" x14ac:dyDescent="0.55000000000000004">
      <c r="A17" s="25">
        <v>1.9200999999999999</v>
      </c>
      <c r="B17" s="15">
        <f t="shared" si="0"/>
        <v>-5</v>
      </c>
      <c r="C17" s="20">
        <f t="shared" si="1"/>
        <v>-5</v>
      </c>
      <c r="D17" s="26"/>
    </row>
    <row r="18" spans="1:4" x14ac:dyDescent="0.55000000000000004">
      <c r="A18" s="25">
        <v>2.052</v>
      </c>
      <c r="B18" s="15">
        <f t="shared" si="0"/>
        <v>0</v>
      </c>
      <c r="C18" s="20">
        <f t="shared" si="1"/>
        <v>0</v>
      </c>
      <c r="D18" s="18"/>
    </row>
    <row r="19" spans="1:4" x14ac:dyDescent="0.55000000000000004">
      <c r="A19" s="25">
        <v>2.1722000000000001</v>
      </c>
      <c r="B19" s="15">
        <f t="shared" si="0"/>
        <v>5</v>
      </c>
      <c r="C19" s="20">
        <f t="shared" si="1"/>
        <v>5</v>
      </c>
      <c r="D19" s="18"/>
    </row>
    <row r="20" spans="1:4" x14ac:dyDescent="0.55000000000000004">
      <c r="A20" s="25">
        <v>2.3008999999999999</v>
      </c>
      <c r="B20" s="14">
        <v>10</v>
      </c>
      <c r="C20" s="20">
        <f t="shared" si="1"/>
        <v>10</v>
      </c>
      <c r="D20" s="18" t="s">
        <v>50</v>
      </c>
    </row>
    <row r="21" spans="1:4" x14ac:dyDescent="0.55000000000000004">
      <c r="A21" s="13"/>
      <c r="B21" s="13">
        <f>B20-B2</f>
        <v>90</v>
      </c>
      <c r="C21" s="21"/>
      <c r="D21" s="18" t="s">
        <v>53</v>
      </c>
    </row>
    <row r="22" spans="1:4" x14ac:dyDescent="0.55000000000000004">
      <c r="A22" s="13"/>
      <c r="B22" s="16">
        <v>18</v>
      </c>
      <c r="C22" s="23"/>
      <c r="D22" s="18" t="s">
        <v>51</v>
      </c>
    </row>
    <row r="23" spans="1:4" x14ac:dyDescent="0.55000000000000004">
      <c r="A23" s="13"/>
      <c r="B23" s="13">
        <f>B21/B22</f>
        <v>5</v>
      </c>
      <c r="C23" s="21"/>
      <c r="D23" s="18" t="s">
        <v>52</v>
      </c>
    </row>
    <row r="24" spans="1:4" x14ac:dyDescent="0.55000000000000004">
      <c r="A24" s="17" t="s">
        <v>45</v>
      </c>
      <c r="B24" s="17" t="s">
        <v>46</v>
      </c>
      <c r="C24" s="22"/>
    </row>
    <row r="25" spans="1:4" x14ac:dyDescent="0.55000000000000004">
      <c r="A25" s="13">
        <v>39.125</v>
      </c>
      <c r="B25" s="13">
        <v>-79.936000000000007</v>
      </c>
      <c r="C25" s="21"/>
    </row>
  </sheetData>
  <mergeCells count="1">
    <mergeCell ref="D5:D17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14</vt:i4>
      </vt:variant>
    </vt:vector>
  </HeadingPairs>
  <TitlesOfParts>
    <vt:vector size="14" baseType="lpstr">
      <vt:lpstr>Overview</vt:lpstr>
      <vt:lpstr>1 MHz</vt:lpstr>
      <vt:lpstr>51 MHz</vt:lpstr>
      <vt:lpstr>101 MHz</vt:lpstr>
      <vt:lpstr>151 MHz</vt:lpstr>
      <vt:lpstr>201 MHz</vt:lpstr>
      <vt:lpstr>251 MHz</vt:lpstr>
      <vt:lpstr>300 MHz</vt:lpstr>
      <vt:lpstr>350 MHz</vt:lpstr>
      <vt:lpstr>400 MHz</vt:lpstr>
      <vt:lpstr>440 MHz</vt:lpstr>
      <vt:lpstr>470 MHz</vt:lpstr>
      <vt:lpstr>490 MHz</vt:lpstr>
      <vt:lpstr>500 MHz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Changpuak</dc:creator>
  <cp:lastModifiedBy>Changpuak</cp:lastModifiedBy>
  <cp:lastPrinted>2022-06-14T09:42:55Z</cp:lastPrinted>
  <dcterms:created xsi:type="dcterms:W3CDTF">2022-06-14T09:24:50Z</dcterms:created>
  <dcterms:modified xsi:type="dcterms:W3CDTF">2022-06-16T11:14:59Z</dcterms:modified>
</cp:coreProperties>
</file>