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Changpuak\Desktop\websites\changpuak.ch\electronics\vco-osc-pll\Levelmod\"/>
    </mc:Choice>
  </mc:AlternateContent>
  <bookViews>
    <workbookView xWindow="0" yWindow="0" windowWidth="22560" windowHeight="8700" tabRatio="804"/>
  </bookViews>
  <sheets>
    <sheet name="Overview" sheetId="1" r:id="rId1"/>
    <sheet name="10 MHz" sheetId="2" r:id="rId2"/>
    <sheet name="809 MHz" sheetId="3" r:id="rId3"/>
    <sheet name="1608 MHz" sheetId="4" r:id="rId4"/>
    <sheet name="2407 MHz" sheetId="5" r:id="rId5"/>
    <sheet name="3206 MHz" sheetId="6" r:id="rId6"/>
    <sheet name="4005 MHz" sheetId="7" r:id="rId7"/>
    <sheet name="4808 MHz" sheetId="8" r:id="rId8"/>
    <sheet name="5603 MHz" sheetId="9" r:id="rId9"/>
    <sheet name=" 6402 MHz" sheetId="10" r:id="rId10"/>
    <sheet name="7041 MHz" sheetId="11" r:id="rId11"/>
    <sheet name="7521 MHz" sheetId="12" r:id="rId12"/>
    <sheet name="7840 MHz" sheetId="13" r:id="rId13"/>
    <sheet name="8000 MHz" sheetId="14" r:id="rId14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7" l="1"/>
  <c r="C3" i="7"/>
  <c r="C4" i="7"/>
  <c r="C2" i="6"/>
  <c r="C3" i="6"/>
  <c r="C4" i="6"/>
  <c r="C2" i="5"/>
  <c r="C3" i="5"/>
  <c r="C4" i="5"/>
  <c r="C4" i="4"/>
  <c r="C4" i="2"/>
  <c r="C23" i="1" l="1"/>
  <c r="C22" i="1"/>
  <c r="C21" i="1"/>
  <c r="C20" i="1"/>
  <c r="C19" i="1"/>
  <c r="C18" i="1"/>
  <c r="C17" i="1"/>
  <c r="C15" i="1"/>
  <c r="C14" i="1"/>
  <c r="C13" i="1"/>
  <c r="C12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9" i="1"/>
  <c r="B21" i="14" l="1"/>
  <c r="B23" i="14" s="1"/>
  <c r="B3" i="14" s="1"/>
  <c r="B4" i="14" s="1"/>
  <c r="B5" i="14" s="1"/>
  <c r="C20" i="14"/>
  <c r="B21" i="13"/>
  <c r="B23" i="13" s="1"/>
  <c r="B3" i="13" s="1"/>
  <c r="B4" i="13" s="1"/>
  <c r="B5" i="13" s="1"/>
  <c r="C20" i="13"/>
  <c r="B21" i="12"/>
  <c r="B23" i="12" s="1"/>
  <c r="B3" i="12" s="1"/>
  <c r="B4" i="12" s="1"/>
  <c r="B5" i="12" s="1"/>
  <c r="C20" i="12"/>
  <c r="B21" i="11"/>
  <c r="B23" i="11" s="1"/>
  <c r="B3" i="11" s="1"/>
  <c r="B4" i="11" s="1"/>
  <c r="B5" i="11" s="1"/>
  <c r="C20" i="11"/>
  <c r="B21" i="10"/>
  <c r="B23" i="10" s="1"/>
  <c r="B3" i="10" s="1"/>
  <c r="B4" i="10" s="1"/>
  <c r="B5" i="10" s="1"/>
  <c r="C20" i="10"/>
  <c r="B21" i="9"/>
  <c r="B23" i="9" s="1"/>
  <c r="B3" i="9" s="1"/>
  <c r="B4" i="9" s="1"/>
  <c r="B5" i="9" s="1"/>
  <c r="C20" i="9"/>
  <c r="B21" i="8"/>
  <c r="B23" i="8" s="1"/>
  <c r="B3" i="8" s="1"/>
  <c r="B4" i="8" s="1"/>
  <c r="B5" i="8" s="1"/>
  <c r="C20" i="8"/>
  <c r="C24" i="1"/>
  <c r="C16" i="1"/>
  <c r="B21" i="7"/>
  <c r="B23" i="7" s="1"/>
  <c r="B3" i="7" s="1"/>
  <c r="B4" i="7" s="1"/>
  <c r="B5" i="7" s="1"/>
  <c r="B21" i="6"/>
  <c r="B23" i="6" s="1"/>
  <c r="B3" i="6" s="1"/>
  <c r="B4" i="6" s="1"/>
  <c r="B5" i="6" s="1"/>
  <c r="B21" i="5"/>
  <c r="B23" i="5" s="1"/>
  <c r="B3" i="5" s="1"/>
  <c r="B4" i="5" s="1"/>
  <c r="B5" i="5" s="1"/>
  <c r="B21" i="4"/>
  <c r="B23" i="4" s="1"/>
  <c r="B3" i="4" s="1"/>
  <c r="B4" i="4" s="1"/>
  <c r="B5" i="4" s="1"/>
  <c r="C5" i="4" s="1"/>
  <c r="C5" i="14" l="1"/>
  <c r="B6" i="14"/>
  <c r="B6" i="13"/>
  <c r="B6" i="12"/>
  <c r="B6" i="11"/>
  <c r="C5" i="11"/>
  <c r="C5" i="10"/>
  <c r="B6" i="10"/>
  <c r="C5" i="9"/>
  <c r="B6" i="9"/>
  <c r="B6" i="8"/>
  <c r="B6" i="7"/>
  <c r="C5" i="7"/>
  <c r="B6" i="6"/>
  <c r="C5" i="6"/>
  <c r="B6" i="5"/>
  <c r="C5" i="5"/>
  <c r="B6" i="4"/>
  <c r="B21" i="3"/>
  <c r="B3" i="3" l="1"/>
  <c r="B4" i="3" s="1"/>
  <c r="B5" i="3" s="1"/>
  <c r="C5" i="3" s="1"/>
  <c r="B23" i="3"/>
  <c r="B7" i="14"/>
  <c r="C6" i="14"/>
  <c r="B7" i="13"/>
  <c r="C6" i="13"/>
  <c r="B7" i="12"/>
  <c r="C6" i="11"/>
  <c r="B7" i="11"/>
  <c r="B7" i="10"/>
  <c r="C6" i="10"/>
  <c r="B7" i="9"/>
  <c r="C6" i="9"/>
  <c r="B7" i="8"/>
  <c r="C6" i="7"/>
  <c r="B7" i="7"/>
  <c r="B7" i="6"/>
  <c r="C6" i="6"/>
  <c r="B7" i="5"/>
  <c r="C6" i="5"/>
  <c r="B7" i="4"/>
  <c r="C6" i="4"/>
  <c r="A12" i="1"/>
  <c r="B6" i="3" l="1"/>
  <c r="C4" i="3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B8" i="14"/>
  <c r="C7" i="14"/>
  <c r="B8" i="13"/>
  <c r="C7" i="13"/>
  <c r="B8" i="12"/>
  <c r="C7" i="12"/>
  <c r="C7" i="11"/>
  <c r="B8" i="11"/>
  <c r="B8" i="10"/>
  <c r="C7" i="10"/>
  <c r="B8" i="9"/>
  <c r="C7" i="9"/>
  <c r="B8" i="8"/>
  <c r="C7" i="8"/>
  <c r="B8" i="7"/>
  <c r="C7" i="7"/>
  <c r="B8" i="6"/>
  <c r="C7" i="6"/>
  <c r="B8" i="5"/>
  <c r="C7" i="5"/>
  <c r="B8" i="4"/>
  <c r="C7" i="4"/>
  <c r="B7" i="3"/>
  <c r="C6" i="3"/>
  <c r="C8" i="14" l="1"/>
  <c r="B9" i="14"/>
  <c r="B9" i="13"/>
  <c r="C8" i="13"/>
  <c r="B9" i="12"/>
  <c r="C8" i="12"/>
  <c r="B9" i="11"/>
  <c r="C8" i="11"/>
  <c r="C8" i="10"/>
  <c r="B9" i="10"/>
  <c r="B9" i="9"/>
  <c r="C8" i="9"/>
  <c r="C8" i="8"/>
  <c r="B9" i="8"/>
  <c r="C8" i="7"/>
  <c r="B9" i="7"/>
  <c r="B9" i="6"/>
  <c r="C8" i="6"/>
  <c r="B9" i="5"/>
  <c r="C8" i="5"/>
  <c r="C8" i="4"/>
  <c r="B9" i="4"/>
  <c r="B8" i="3"/>
  <c r="C8" i="3" s="1"/>
  <c r="C7" i="3"/>
  <c r="B10" i="14" l="1"/>
  <c r="C9" i="14"/>
  <c r="B10" i="13"/>
  <c r="C9" i="13"/>
  <c r="B10" i="12"/>
  <c r="C9" i="12"/>
  <c r="B10" i="11"/>
  <c r="C9" i="11"/>
  <c r="B10" i="10"/>
  <c r="C9" i="10"/>
  <c r="C9" i="9"/>
  <c r="B10" i="9"/>
  <c r="B10" i="8"/>
  <c r="C9" i="8"/>
  <c r="B10" i="7"/>
  <c r="C9" i="7"/>
  <c r="B10" i="6"/>
  <c r="C9" i="6"/>
  <c r="B10" i="5"/>
  <c r="C9" i="5"/>
  <c r="B10" i="4"/>
  <c r="C9" i="4"/>
  <c r="B9" i="3"/>
  <c r="B11" i="14" l="1"/>
  <c r="C10" i="14"/>
  <c r="B11" i="13"/>
  <c r="C10" i="13"/>
  <c r="B11" i="12"/>
  <c r="C10" i="12"/>
  <c r="B11" i="11"/>
  <c r="C10" i="11"/>
  <c r="B11" i="10"/>
  <c r="C10" i="10"/>
  <c r="B11" i="9"/>
  <c r="C10" i="9"/>
  <c r="C10" i="8"/>
  <c r="B11" i="8"/>
  <c r="B11" i="7"/>
  <c r="C10" i="7"/>
  <c r="C10" i="6"/>
  <c r="B11" i="6"/>
  <c r="B11" i="5"/>
  <c r="C10" i="5"/>
  <c r="B11" i="4"/>
  <c r="C10" i="4"/>
  <c r="B10" i="3"/>
  <c r="C9" i="3"/>
  <c r="B12" i="14" l="1"/>
  <c r="C11" i="14"/>
  <c r="B12" i="13"/>
  <c r="C11" i="13"/>
  <c r="B12" i="12"/>
  <c r="C11" i="12"/>
  <c r="C11" i="11"/>
  <c r="B12" i="11"/>
  <c r="B12" i="10"/>
  <c r="C11" i="10"/>
  <c r="B12" i="9"/>
  <c r="C11" i="9"/>
  <c r="B12" i="8"/>
  <c r="C11" i="8"/>
  <c r="C11" i="7"/>
  <c r="B12" i="7"/>
  <c r="B12" i="6"/>
  <c r="C11" i="6"/>
  <c r="B12" i="5"/>
  <c r="C11" i="5"/>
  <c r="B12" i="4"/>
  <c r="C11" i="4"/>
  <c r="B11" i="3"/>
  <c r="C10" i="3"/>
  <c r="C12" i="14" l="1"/>
  <c r="B13" i="14"/>
  <c r="B13" i="13"/>
  <c r="C12" i="13"/>
  <c r="B13" i="12"/>
  <c r="C12" i="12"/>
  <c r="C12" i="11"/>
  <c r="B13" i="11"/>
  <c r="B13" i="10"/>
  <c r="C12" i="10"/>
  <c r="B13" i="9"/>
  <c r="C12" i="9"/>
  <c r="C12" i="8"/>
  <c r="B13" i="8"/>
  <c r="C12" i="7"/>
  <c r="B13" i="7"/>
  <c r="B13" i="6"/>
  <c r="C12" i="6"/>
  <c r="B13" i="5"/>
  <c r="C12" i="5"/>
  <c r="C12" i="4"/>
  <c r="B13" i="4"/>
  <c r="C11" i="3"/>
  <c r="B12" i="3"/>
  <c r="B14" i="14" l="1"/>
  <c r="C13" i="14"/>
  <c r="C13" i="13"/>
  <c r="B14" i="13"/>
  <c r="B14" i="12"/>
  <c r="C13" i="12"/>
  <c r="B14" i="11"/>
  <c r="C13" i="11"/>
  <c r="C13" i="10"/>
  <c r="B14" i="10"/>
  <c r="B14" i="9"/>
  <c r="C13" i="9"/>
  <c r="B14" i="8"/>
  <c r="C13" i="8"/>
  <c r="B14" i="7"/>
  <c r="C13" i="7"/>
  <c r="B14" i="6"/>
  <c r="C13" i="6"/>
  <c r="B14" i="5"/>
  <c r="C13" i="5"/>
  <c r="B14" i="4"/>
  <c r="C13" i="4"/>
  <c r="B13" i="3"/>
  <c r="C12" i="3"/>
  <c r="B15" i="14" l="1"/>
  <c r="C14" i="14"/>
  <c r="B15" i="13"/>
  <c r="C14" i="13"/>
  <c r="B15" i="12"/>
  <c r="C14" i="12"/>
  <c r="C14" i="11"/>
  <c r="B15" i="11"/>
  <c r="B15" i="10"/>
  <c r="C14" i="10"/>
  <c r="C14" i="9"/>
  <c r="B15" i="9"/>
  <c r="B15" i="8"/>
  <c r="C14" i="8"/>
  <c r="C14" i="7"/>
  <c r="B15" i="7"/>
  <c r="B15" i="6"/>
  <c r="C14" i="6"/>
  <c r="B15" i="5"/>
  <c r="C14" i="5"/>
  <c r="B15" i="4"/>
  <c r="C14" i="4"/>
  <c r="B14" i="3"/>
  <c r="C13" i="3"/>
  <c r="B16" i="14" l="1"/>
  <c r="C15" i="14"/>
  <c r="B16" i="13"/>
  <c r="C15" i="13"/>
  <c r="B16" i="12"/>
  <c r="C15" i="12"/>
  <c r="C15" i="11"/>
  <c r="B16" i="11"/>
  <c r="B16" i="10"/>
  <c r="C15" i="10"/>
  <c r="B16" i="9"/>
  <c r="C15" i="9"/>
  <c r="B16" i="8"/>
  <c r="C15" i="8"/>
  <c r="B16" i="7"/>
  <c r="C15" i="7"/>
  <c r="B16" i="6"/>
  <c r="C15" i="6"/>
  <c r="B16" i="5"/>
  <c r="C15" i="5"/>
  <c r="B16" i="4"/>
  <c r="C15" i="4"/>
  <c r="B15" i="3"/>
  <c r="C14" i="3"/>
  <c r="C16" i="14" l="1"/>
  <c r="B17" i="14"/>
  <c r="B17" i="13"/>
  <c r="C16" i="13"/>
  <c r="B17" i="12"/>
  <c r="C16" i="12"/>
  <c r="C16" i="11"/>
  <c r="B17" i="11"/>
  <c r="B17" i="10"/>
  <c r="C16" i="10"/>
  <c r="B17" i="9"/>
  <c r="C16" i="9"/>
  <c r="C16" i="8"/>
  <c r="B17" i="8"/>
  <c r="C16" i="7"/>
  <c r="B17" i="7"/>
  <c r="C16" i="6"/>
  <c r="B17" i="6"/>
  <c r="B17" i="5"/>
  <c r="C16" i="5"/>
  <c r="C16" i="4"/>
  <c r="B17" i="4"/>
  <c r="B16" i="3"/>
  <c r="C15" i="3"/>
  <c r="B18" i="14" l="1"/>
  <c r="C17" i="14"/>
  <c r="C17" i="13"/>
  <c r="B18" i="13"/>
  <c r="B18" i="12"/>
  <c r="C17" i="12"/>
  <c r="B18" i="11"/>
  <c r="C17" i="11"/>
  <c r="B18" i="10"/>
  <c r="C17" i="10"/>
  <c r="C17" i="9"/>
  <c r="B18" i="9"/>
  <c r="B18" i="8"/>
  <c r="C17" i="8"/>
  <c r="B18" i="7"/>
  <c r="C17" i="7"/>
  <c r="B18" i="6"/>
  <c r="C17" i="6"/>
  <c r="C17" i="5"/>
  <c r="B18" i="5"/>
  <c r="B18" i="4"/>
  <c r="C17" i="4"/>
  <c r="B17" i="3"/>
  <c r="C16" i="3"/>
  <c r="C18" i="14" l="1"/>
  <c r="B19" i="14"/>
  <c r="C19" i="14" s="1"/>
  <c r="B19" i="13"/>
  <c r="C19" i="13" s="1"/>
  <c r="C18" i="13"/>
  <c r="B19" i="12"/>
  <c r="C19" i="12" s="1"/>
  <c r="C18" i="12"/>
  <c r="C18" i="11"/>
  <c r="B19" i="11"/>
  <c r="C19" i="11" s="1"/>
  <c r="B19" i="10"/>
  <c r="C19" i="10" s="1"/>
  <c r="C18" i="10"/>
  <c r="C18" i="9"/>
  <c r="B19" i="9"/>
  <c r="C19" i="9" s="1"/>
  <c r="B19" i="8"/>
  <c r="C19" i="8" s="1"/>
  <c r="C18" i="8"/>
  <c r="C18" i="7"/>
  <c r="B19" i="7"/>
  <c r="C19" i="7" s="1"/>
  <c r="B19" i="6"/>
  <c r="C19" i="6" s="1"/>
  <c r="C18" i="6"/>
  <c r="C18" i="5"/>
  <c r="B19" i="5"/>
  <c r="B19" i="4"/>
  <c r="C18" i="4"/>
  <c r="C17" i="3"/>
  <c r="B18" i="3"/>
  <c r="B19" i="3" l="1"/>
  <c r="C18" i="3"/>
  <c r="B21" i="2" l="1"/>
  <c r="B23" i="2" s="1"/>
  <c r="B3" i="2" s="1"/>
  <c r="B4" i="2" s="1"/>
  <c r="B5" i="2" s="1"/>
  <c r="B6" i="2" l="1"/>
  <c r="C5" i="2"/>
  <c r="B7" i="2" l="1"/>
  <c r="C6" i="2"/>
  <c r="B8" i="2" l="1"/>
  <c r="C7" i="2"/>
  <c r="B9" i="2" l="1"/>
  <c r="C8" i="2"/>
  <c r="B10" i="2" l="1"/>
  <c r="C9" i="2"/>
  <c r="B11" i="2" l="1"/>
  <c r="C10" i="2"/>
  <c r="B12" i="2" l="1"/>
  <c r="C11" i="2"/>
  <c r="B13" i="2" l="1"/>
  <c r="C12" i="2"/>
  <c r="C13" i="2" l="1"/>
  <c r="B14" i="2"/>
  <c r="C14" i="2" l="1"/>
  <c r="B15" i="2"/>
  <c r="B16" i="2" l="1"/>
  <c r="C15" i="2"/>
  <c r="B17" i="2" l="1"/>
  <c r="C16" i="2"/>
  <c r="C17" i="2" l="1"/>
  <c r="B18" i="2"/>
  <c r="B19" i="2" l="1"/>
  <c r="C19" i="2" s="1"/>
  <c r="C18" i="2"/>
</calcChain>
</file>

<file path=xl/sharedStrings.xml><?xml version="1.0" encoding="utf-8"?>
<sst xmlns="http://schemas.openxmlformats.org/spreadsheetml/2006/main" count="189" uniqueCount="56">
  <si>
    <t>Sensor</t>
  </si>
  <si>
    <t>Type</t>
  </si>
  <si>
    <t>0x00</t>
  </si>
  <si>
    <t>Serial</t>
  </si>
  <si>
    <t>0x0000</t>
  </si>
  <si>
    <t>0x02</t>
  </si>
  <si>
    <t>Reference Voltage</t>
  </si>
  <si>
    <t>0x04</t>
  </si>
  <si>
    <t>Frequency Low [MHz]</t>
  </si>
  <si>
    <t>Frequency High [MHz]</t>
  </si>
  <si>
    <t>Level Low [dBm]</t>
  </si>
  <si>
    <t>Level High [dBm]</t>
  </si>
  <si>
    <t>0x08</t>
  </si>
  <si>
    <t>0x0C</t>
  </si>
  <si>
    <t>0x18</t>
  </si>
  <si>
    <t>0x1C</t>
  </si>
  <si>
    <t>Span [MHz]</t>
  </si>
  <si>
    <t>Frequency [MHz]</t>
  </si>
  <si>
    <t>0x10</t>
  </si>
  <si>
    <t>0x14</t>
  </si>
  <si>
    <t>0x20</t>
  </si>
  <si>
    <t>0x28</t>
  </si>
  <si>
    <t>0x30</t>
  </si>
  <si>
    <t>0x38</t>
  </si>
  <si>
    <t>0x40</t>
  </si>
  <si>
    <t>0x48</t>
  </si>
  <si>
    <t>0x50</t>
  </si>
  <si>
    <t>0x58</t>
  </si>
  <si>
    <t>0x60</t>
  </si>
  <si>
    <t>0x68</t>
  </si>
  <si>
    <t>0x70</t>
  </si>
  <si>
    <t>0x78</t>
  </si>
  <si>
    <t>0x24</t>
  </si>
  <si>
    <t>0x34</t>
  </si>
  <si>
    <t>0x44</t>
  </si>
  <si>
    <t>0x54</t>
  </si>
  <si>
    <t>0x64</t>
  </si>
  <si>
    <t>0x74</t>
  </si>
  <si>
    <t>0x2C</t>
  </si>
  <si>
    <t>0x3C</t>
  </si>
  <si>
    <t>0x4C</t>
  </si>
  <si>
    <t>0x5C</t>
  </si>
  <si>
    <t>0x6C</t>
  </si>
  <si>
    <t>0x7C</t>
  </si>
  <si>
    <t>SLOPE</t>
  </si>
  <si>
    <t>INTERCEPT</t>
  </si>
  <si>
    <t>Voltage</t>
  </si>
  <si>
    <t>Power [dBm]</t>
  </si>
  <si>
    <t>Minimum</t>
  </si>
  <si>
    <t>Maximum</t>
  </si>
  <si>
    <t>Steps</t>
  </si>
  <si>
    <t>dB / Step</t>
  </si>
  <si>
    <t>Delta dB</t>
  </si>
  <si>
    <t>LINEAR</t>
  </si>
  <si>
    <t>Delete or add values from the "linear" section, therefore, that R^2 = 0.9999</t>
  </si>
  <si>
    <t>AD8318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</si>
</sst>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3" borderId="0" xfId="0" applyFill="1" applyAlignment="1">
      <alignment horizontal="left"/>
    </xf>
    <xf numFmtId="0" fontId="0" fillId="5" borderId="0" xfId="0" quotePrefix="1" applyFill="1"/>
    <xf numFmtId="165" fontId="0" fillId="4" borderId="0" xfId="0" applyNumberFormat="1" applyFill="1" applyAlignment="1">
      <alignment horizontal="left"/>
    </xf>
    <xf numFmtId="2" fontId="0" fillId="4" borderId="0" xfId="0" applyNumberFormat="1" applyFill="1" applyAlignment="1">
      <alignment horizontal="left"/>
    </xf>
    <xf numFmtId="2" fontId="0" fillId="5" borderId="0" xfId="0" applyNumberFormat="1" applyFill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0" borderId="0" xfId="0" applyAlignment="1">
      <alignment horizontal="left" indent="1"/>
    </xf>
    <xf numFmtId="0" fontId="0" fillId="7" borderId="1" xfId="0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165" fontId="0" fillId="6" borderId="0" xfId="0" applyNumberFormat="1" applyFill="1" applyAlignment="1">
      <alignment horizontal="left"/>
    </xf>
    <xf numFmtId="2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 textRotation="90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Overview!$B$11</c:f>
              <c:strCache>
                <c:ptCount val="1"/>
                <c:pt idx="0">
                  <c:v>SLOPE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Overview!$A$12:$A$24</c:f>
              <c:numCache>
                <c:formatCode>0</c:formatCode>
                <c:ptCount val="13"/>
                <c:pt idx="0">
                  <c:v>10</c:v>
                </c:pt>
                <c:pt idx="1">
                  <c:v>809</c:v>
                </c:pt>
                <c:pt idx="2">
                  <c:v>1608</c:v>
                </c:pt>
                <c:pt idx="3">
                  <c:v>2407</c:v>
                </c:pt>
                <c:pt idx="4">
                  <c:v>3206</c:v>
                </c:pt>
                <c:pt idx="5">
                  <c:v>4005</c:v>
                </c:pt>
                <c:pt idx="6">
                  <c:v>4804</c:v>
                </c:pt>
                <c:pt idx="7">
                  <c:v>5603</c:v>
                </c:pt>
                <c:pt idx="8">
                  <c:v>6402</c:v>
                </c:pt>
                <c:pt idx="9">
                  <c:v>7041.2</c:v>
                </c:pt>
                <c:pt idx="10">
                  <c:v>7520.5999999999995</c:v>
                </c:pt>
                <c:pt idx="11">
                  <c:v>7840.2</c:v>
                </c:pt>
                <c:pt idx="12">
                  <c:v>8000</c:v>
                </c:pt>
              </c:numCache>
            </c:numRef>
          </c:xVal>
          <c:yVal>
            <c:numRef>
              <c:f>Overview!$B$12:$B$24</c:f>
              <c:numCache>
                <c:formatCode>0.000</c:formatCode>
                <c:ptCount val="13"/>
                <c:pt idx="0">
                  <c:v>-40.79</c:v>
                </c:pt>
                <c:pt idx="1">
                  <c:v>-40.710999999999999</c:v>
                </c:pt>
                <c:pt idx="2">
                  <c:v>-40.573999999999998</c:v>
                </c:pt>
                <c:pt idx="3">
                  <c:v>-41.17</c:v>
                </c:pt>
                <c:pt idx="4">
                  <c:v>-39.561</c:v>
                </c:pt>
                <c:pt idx="5">
                  <c:v>-40.503999999999998</c:v>
                </c:pt>
                <c:pt idx="6">
                  <c:v>-41.83</c:v>
                </c:pt>
                <c:pt idx="7">
                  <c:v>-40.088999999999999</c:v>
                </c:pt>
                <c:pt idx="8">
                  <c:v>-40.44</c:v>
                </c:pt>
                <c:pt idx="9">
                  <c:v>-40.795000000000002</c:v>
                </c:pt>
                <c:pt idx="10">
                  <c:v>-40.603999999999999</c:v>
                </c:pt>
                <c:pt idx="11">
                  <c:v>-41.110999999999997</c:v>
                </c:pt>
                <c:pt idx="12">
                  <c:v>-42.01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CB-43EA-A361-24C3DF6DF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1699680"/>
        <c:axId val="1311700928"/>
      </c:scatterChart>
      <c:scatterChart>
        <c:scatterStyle val="lineMarker"/>
        <c:varyColors val="0"/>
        <c:ser>
          <c:idx val="1"/>
          <c:order val="1"/>
          <c:tx>
            <c:strRef>
              <c:f>Overview!$C$11</c:f>
              <c:strCache>
                <c:ptCount val="1"/>
                <c:pt idx="0">
                  <c:v>INTERCEPT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Overview!$A$12:$A$24</c:f>
              <c:numCache>
                <c:formatCode>0</c:formatCode>
                <c:ptCount val="13"/>
                <c:pt idx="0">
                  <c:v>10</c:v>
                </c:pt>
                <c:pt idx="1">
                  <c:v>809</c:v>
                </c:pt>
                <c:pt idx="2">
                  <c:v>1608</c:v>
                </c:pt>
                <c:pt idx="3">
                  <c:v>2407</c:v>
                </c:pt>
                <c:pt idx="4">
                  <c:v>3206</c:v>
                </c:pt>
                <c:pt idx="5">
                  <c:v>4005</c:v>
                </c:pt>
                <c:pt idx="6">
                  <c:v>4804</c:v>
                </c:pt>
                <c:pt idx="7">
                  <c:v>5603</c:v>
                </c:pt>
                <c:pt idx="8">
                  <c:v>6402</c:v>
                </c:pt>
                <c:pt idx="9">
                  <c:v>7041.2</c:v>
                </c:pt>
                <c:pt idx="10">
                  <c:v>7520.5999999999995</c:v>
                </c:pt>
                <c:pt idx="11">
                  <c:v>7840.2</c:v>
                </c:pt>
                <c:pt idx="12">
                  <c:v>8000</c:v>
                </c:pt>
              </c:numCache>
            </c:numRef>
          </c:xVal>
          <c:yVal>
            <c:numRef>
              <c:f>Overview!$C$12:$C$24</c:f>
              <c:numCache>
                <c:formatCode>General</c:formatCode>
                <c:ptCount val="13"/>
                <c:pt idx="0">
                  <c:v>23.276</c:v>
                </c:pt>
                <c:pt idx="1">
                  <c:v>21.908999999999999</c:v>
                </c:pt>
                <c:pt idx="2">
                  <c:v>20.164000000000001</c:v>
                </c:pt>
                <c:pt idx="3">
                  <c:v>18.763000000000002</c:v>
                </c:pt>
                <c:pt idx="4">
                  <c:v>18.835999999999999</c:v>
                </c:pt>
                <c:pt idx="5">
                  <c:v>19.257000000000001</c:v>
                </c:pt>
                <c:pt idx="6">
                  <c:v>25.071000000000002</c:v>
                </c:pt>
                <c:pt idx="7">
                  <c:v>26.184000000000001</c:v>
                </c:pt>
                <c:pt idx="8">
                  <c:v>29.282</c:v>
                </c:pt>
                <c:pt idx="9">
                  <c:v>32.262</c:v>
                </c:pt>
                <c:pt idx="10">
                  <c:v>34.298999999999999</c:v>
                </c:pt>
                <c:pt idx="11" formatCode="0.000">
                  <c:v>36.65</c:v>
                </c:pt>
                <c:pt idx="12">
                  <c:v>38.912999999999997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CB-43EA-A361-24C3DF6DF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6080256"/>
        <c:axId val="1311702592"/>
      </c:scatterChart>
      <c:valAx>
        <c:axId val="1311699680"/>
        <c:scaling>
          <c:orientation val="minMax"/>
          <c:max val="8000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11700928"/>
        <c:crossesAt val="-44"/>
        <c:crossBetween val="midCat"/>
      </c:valAx>
      <c:valAx>
        <c:axId val="1311700928"/>
        <c:scaling>
          <c:orientation val="minMax"/>
          <c:max val="-38"/>
          <c:min val="-4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11699680"/>
        <c:crosses val="autoZero"/>
        <c:crossBetween val="midCat"/>
      </c:valAx>
      <c:valAx>
        <c:axId val="1311702592"/>
        <c:scaling>
          <c:orientation val="minMax"/>
          <c:max val="40"/>
          <c:min val="1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86080256"/>
        <c:crosses val="max"/>
        <c:crossBetween val="midCat"/>
      </c:valAx>
      <c:valAx>
        <c:axId val="188608025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311702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 6402 MHz'!$A$2:$A$20</c:f>
              <c:numCache>
                <c:formatCode>0.0</c:formatCode>
                <c:ptCount val="19"/>
                <c:pt idx="0">
                  <c:v>2.0947</c:v>
                </c:pt>
                <c:pt idx="1">
                  <c:v>2.0665</c:v>
                </c:pt>
                <c:pt idx="2">
                  <c:v>2.0186999999999999</c:v>
                </c:pt>
                <c:pt idx="3">
                  <c:v>1.9551000000000001</c:v>
                </c:pt>
                <c:pt idx="4">
                  <c:v>1.88</c:v>
                </c:pt>
                <c:pt idx="5">
                  <c:v>1.7968999999999999</c:v>
                </c:pt>
                <c:pt idx="6">
                  <c:v>1.714</c:v>
                </c:pt>
                <c:pt idx="7">
                  <c:v>1.6316999999999999</c:v>
                </c:pt>
                <c:pt idx="8">
                  <c:v>1.5479000000000001</c:v>
                </c:pt>
                <c:pt idx="9">
                  <c:v>1.4673</c:v>
                </c:pt>
                <c:pt idx="10">
                  <c:v>1.3846000000000001</c:v>
                </c:pt>
                <c:pt idx="11">
                  <c:v>1.3023</c:v>
                </c:pt>
                <c:pt idx="12">
                  <c:v>1.2182999999999999</c:v>
                </c:pt>
                <c:pt idx="13">
                  <c:v>1.1365000000000001</c:v>
                </c:pt>
                <c:pt idx="14">
                  <c:v>1.0522</c:v>
                </c:pt>
                <c:pt idx="15">
                  <c:v>0.97050000000000003</c:v>
                </c:pt>
                <c:pt idx="16">
                  <c:v>0.8911</c:v>
                </c:pt>
                <c:pt idx="17">
                  <c:v>0.8044</c:v>
                </c:pt>
                <c:pt idx="18">
                  <c:v>0.72389999999999999</c:v>
                </c:pt>
              </c:numCache>
            </c:numRef>
          </c:xVal>
          <c:yVal>
            <c:numRef>
              <c:f>' 6402 MHz'!$B$2:$B$20</c:f>
              <c:numCache>
                <c:formatCode>0.0</c:formatCode>
                <c:ptCount val="19"/>
                <c:pt idx="0">
                  <c:v>-60</c:v>
                </c:pt>
                <c:pt idx="1">
                  <c:v>-56.666666666666664</c:v>
                </c:pt>
                <c:pt idx="2">
                  <c:v>-53.333333333333329</c:v>
                </c:pt>
                <c:pt idx="3">
                  <c:v>-49.999999999999993</c:v>
                </c:pt>
                <c:pt idx="4">
                  <c:v>-46.666666666666657</c:v>
                </c:pt>
                <c:pt idx="5">
                  <c:v>-43.333333333333321</c:v>
                </c:pt>
                <c:pt idx="6">
                  <c:v>-39.999999999999986</c:v>
                </c:pt>
                <c:pt idx="7">
                  <c:v>-36.66666666666665</c:v>
                </c:pt>
                <c:pt idx="8">
                  <c:v>-33.333333333333314</c:v>
                </c:pt>
                <c:pt idx="9">
                  <c:v>-29.999999999999982</c:v>
                </c:pt>
                <c:pt idx="10">
                  <c:v>-26.66666666666665</c:v>
                </c:pt>
                <c:pt idx="11">
                  <c:v>-23.333333333333318</c:v>
                </c:pt>
                <c:pt idx="12">
                  <c:v>-19.999999999999986</c:v>
                </c:pt>
                <c:pt idx="13">
                  <c:v>-16.666666666666654</c:v>
                </c:pt>
                <c:pt idx="14">
                  <c:v>-13.33333333333332</c:v>
                </c:pt>
                <c:pt idx="15">
                  <c:v>-9.9999999999999858</c:v>
                </c:pt>
                <c:pt idx="16">
                  <c:v>-6.6666666666666519</c:v>
                </c:pt>
                <c:pt idx="17">
                  <c:v>-3.3333333333333184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16-47B5-8870-92448EC15A51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4940622585309333"/>
                  <c:y val="-5.12566987869752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 6402 MHz'!$A$2:$A$20</c:f>
              <c:numCache>
                <c:formatCode>0.0</c:formatCode>
                <c:ptCount val="19"/>
                <c:pt idx="0">
                  <c:v>2.0947</c:v>
                </c:pt>
                <c:pt idx="1">
                  <c:v>2.0665</c:v>
                </c:pt>
                <c:pt idx="2">
                  <c:v>2.0186999999999999</c:v>
                </c:pt>
                <c:pt idx="3">
                  <c:v>1.9551000000000001</c:v>
                </c:pt>
                <c:pt idx="4">
                  <c:v>1.88</c:v>
                </c:pt>
                <c:pt idx="5">
                  <c:v>1.7968999999999999</c:v>
                </c:pt>
                <c:pt idx="6">
                  <c:v>1.714</c:v>
                </c:pt>
                <c:pt idx="7">
                  <c:v>1.6316999999999999</c:v>
                </c:pt>
                <c:pt idx="8">
                  <c:v>1.5479000000000001</c:v>
                </c:pt>
                <c:pt idx="9">
                  <c:v>1.4673</c:v>
                </c:pt>
                <c:pt idx="10">
                  <c:v>1.3846000000000001</c:v>
                </c:pt>
                <c:pt idx="11">
                  <c:v>1.3023</c:v>
                </c:pt>
                <c:pt idx="12">
                  <c:v>1.2182999999999999</c:v>
                </c:pt>
                <c:pt idx="13">
                  <c:v>1.1365000000000001</c:v>
                </c:pt>
                <c:pt idx="14">
                  <c:v>1.0522</c:v>
                </c:pt>
                <c:pt idx="15">
                  <c:v>0.97050000000000003</c:v>
                </c:pt>
                <c:pt idx="16">
                  <c:v>0.8911</c:v>
                </c:pt>
                <c:pt idx="17">
                  <c:v>0.8044</c:v>
                </c:pt>
                <c:pt idx="18">
                  <c:v>0.72389999999999999</c:v>
                </c:pt>
              </c:numCache>
            </c:numRef>
          </c:xVal>
          <c:yVal>
            <c:numRef>
              <c:f>' 6402 MHz'!$C$2:$C$20</c:f>
              <c:numCache>
                <c:formatCode>0.00</c:formatCode>
                <c:ptCount val="19"/>
                <c:pt idx="3">
                  <c:v>-49.999999999999993</c:v>
                </c:pt>
                <c:pt idx="4">
                  <c:v>-46.666666666666657</c:v>
                </c:pt>
                <c:pt idx="5">
                  <c:v>-43.333333333333321</c:v>
                </c:pt>
                <c:pt idx="6">
                  <c:v>-39.999999999999986</c:v>
                </c:pt>
                <c:pt idx="7">
                  <c:v>-36.66666666666665</c:v>
                </c:pt>
                <c:pt idx="8">
                  <c:v>-33.333333333333314</c:v>
                </c:pt>
                <c:pt idx="9">
                  <c:v>-29.999999999999982</c:v>
                </c:pt>
                <c:pt idx="10">
                  <c:v>-26.66666666666665</c:v>
                </c:pt>
                <c:pt idx="11">
                  <c:v>-23.333333333333318</c:v>
                </c:pt>
                <c:pt idx="12">
                  <c:v>-19.999999999999986</c:v>
                </c:pt>
                <c:pt idx="13">
                  <c:v>-16.666666666666654</c:v>
                </c:pt>
                <c:pt idx="14">
                  <c:v>-13.33333333333332</c:v>
                </c:pt>
                <c:pt idx="15">
                  <c:v>-9.9999999999999858</c:v>
                </c:pt>
                <c:pt idx="16">
                  <c:v>-6.6666666666666519</c:v>
                </c:pt>
                <c:pt idx="17">
                  <c:v>-3.3333333333333184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716-47B5-8870-92448EC15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'7041 MHz'!$A$2:$A$20</c:f>
              <c:numCache>
                <c:formatCode>0.0</c:formatCode>
                <c:ptCount val="19"/>
                <c:pt idx="0">
                  <c:v>2.1044</c:v>
                </c:pt>
                <c:pt idx="1">
                  <c:v>2.0846</c:v>
                </c:pt>
                <c:pt idx="2">
                  <c:v>2.0493999999999999</c:v>
                </c:pt>
                <c:pt idx="3">
                  <c:v>1.9982</c:v>
                </c:pt>
                <c:pt idx="4">
                  <c:v>1.9333</c:v>
                </c:pt>
                <c:pt idx="5">
                  <c:v>1.8554999999999999</c:v>
                </c:pt>
                <c:pt idx="6">
                  <c:v>1.7777000000000001</c:v>
                </c:pt>
                <c:pt idx="7">
                  <c:v>1.6957</c:v>
                </c:pt>
                <c:pt idx="8">
                  <c:v>1.6113</c:v>
                </c:pt>
                <c:pt idx="9">
                  <c:v>1.5295000000000001</c:v>
                </c:pt>
                <c:pt idx="10">
                  <c:v>1.4471000000000001</c:v>
                </c:pt>
                <c:pt idx="11">
                  <c:v>1.3647</c:v>
                </c:pt>
                <c:pt idx="12">
                  <c:v>1.2827999999999999</c:v>
                </c:pt>
                <c:pt idx="13">
                  <c:v>1.2005999999999999</c:v>
                </c:pt>
                <c:pt idx="14">
                  <c:v>1.1182000000000001</c:v>
                </c:pt>
                <c:pt idx="15">
                  <c:v>1.0364</c:v>
                </c:pt>
                <c:pt idx="16">
                  <c:v>0.9546</c:v>
                </c:pt>
                <c:pt idx="17">
                  <c:v>0.8679</c:v>
                </c:pt>
                <c:pt idx="18">
                  <c:v>0.78490000000000004</c:v>
                </c:pt>
              </c:numCache>
            </c:numRef>
          </c:xVal>
          <c:yVal>
            <c:numRef>
              <c:f>'7041 MHz'!$B$2:$B$20</c:f>
              <c:numCache>
                <c:formatCode>0.0</c:formatCode>
                <c:ptCount val="19"/>
                <c:pt idx="0">
                  <c:v>-60</c:v>
                </c:pt>
                <c:pt idx="1">
                  <c:v>-56.666666666666664</c:v>
                </c:pt>
                <c:pt idx="2">
                  <c:v>-53.333333333333329</c:v>
                </c:pt>
                <c:pt idx="3">
                  <c:v>-49.999999999999993</c:v>
                </c:pt>
                <c:pt idx="4">
                  <c:v>-46.666666666666657</c:v>
                </c:pt>
                <c:pt idx="5">
                  <c:v>-43.333333333333321</c:v>
                </c:pt>
                <c:pt idx="6">
                  <c:v>-39.999999999999986</c:v>
                </c:pt>
                <c:pt idx="7">
                  <c:v>-36.66666666666665</c:v>
                </c:pt>
                <c:pt idx="8">
                  <c:v>-33.333333333333314</c:v>
                </c:pt>
                <c:pt idx="9">
                  <c:v>-29.999999999999982</c:v>
                </c:pt>
                <c:pt idx="10">
                  <c:v>-26.66666666666665</c:v>
                </c:pt>
                <c:pt idx="11">
                  <c:v>-23.333333333333318</c:v>
                </c:pt>
                <c:pt idx="12">
                  <c:v>-19.999999999999986</c:v>
                </c:pt>
                <c:pt idx="13">
                  <c:v>-16.666666666666654</c:v>
                </c:pt>
                <c:pt idx="14">
                  <c:v>-13.33333333333332</c:v>
                </c:pt>
                <c:pt idx="15">
                  <c:v>-9.9999999999999858</c:v>
                </c:pt>
                <c:pt idx="16">
                  <c:v>-6.6666666666666519</c:v>
                </c:pt>
                <c:pt idx="17">
                  <c:v>-3.3333333333333184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E6-4AA1-BBF1-C6FB5754A0D0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5746678417171218"/>
                  <c:y val="-1.60520195433866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'7041 MHz'!$A$2:$A$20</c:f>
              <c:numCache>
                <c:formatCode>0.0</c:formatCode>
                <c:ptCount val="19"/>
                <c:pt idx="0">
                  <c:v>2.1044</c:v>
                </c:pt>
                <c:pt idx="1">
                  <c:v>2.0846</c:v>
                </c:pt>
                <c:pt idx="2">
                  <c:v>2.0493999999999999</c:v>
                </c:pt>
                <c:pt idx="3">
                  <c:v>1.9982</c:v>
                </c:pt>
                <c:pt idx="4">
                  <c:v>1.9333</c:v>
                </c:pt>
                <c:pt idx="5">
                  <c:v>1.8554999999999999</c:v>
                </c:pt>
                <c:pt idx="6">
                  <c:v>1.7777000000000001</c:v>
                </c:pt>
                <c:pt idx="7">
                  <c:v>1.6957</c:v>
                </c:pt>
                <c:pt idx="8">
                  <c:v>1.6113</c:v>
                </c:pt>
                <c:pt idx="9">
                  <c:v>1.5295000000000001</c:v>
                </c:pt>
                <c:pt idx="10">
                  <c:v>1.4471000000000001</c:v>
                </c:pt>
                <c:pt idx="11">
                  <c:v>1.3647</c:v>
                </c:pt>
                <c:pt idx="12">
                  <c:v>1.2827999999999999</c:v>
                </c:pt>
                <c:pt idx="13">
                  <c:v>1.2005999999999999</c:v>
                </c:pt>
                <c:pt idx="14">
                  <c:v>1.1182000000000001</c:v>
                </c:pt>
                <c:pt idx="15">
                  <c:v>1.0364</c:v>
                </c:pt>
                <c:pt idx="16">
                  <c:v>0.9546</c:v>
                </c:pt>
                <c:pt idx="17">
                  <c:v>0.8679</c:v>
                </c:pt>
                <c:pt idx="18">
                  <c:v>0.78490000000000004</c:v>
                </c:pt>
              </c:numCache>
            </c:numRef>
          </c:xVal>
          <c:yVal>
            <c:numRef>
              <c:f>'7041 MHz'!$C$2:$C$20</c:f>
              <c:numCache>
                <c:formatCode>0.00</c:formatCode>
                <c:ptCount val="19"/>
                <c:pt idx="3">
                  <c:v>-49.999999999999993</c:v>
                </c:pt>
                <c:pt idx="4">
                  <c:v>-46.666666666666657</c:v>
                </c:pt>
                <c:pt idx="5">
                  <c:v>-43.333333333333321</c:v>
                </c:pt>
                <c:pt idx="6">
                  <c:v>-39.999999999999986</c:v>
                </c:pt>
                <c:pt idx="7">
                  <c:v>-36.66666666666665</c:v>
                </c:pt>
                <c:pt idx="8">
                  <c:v>-33.333333333333314</c:v>
                </c:pt>
                <c:pt idx="9">
                  <c:v>-29.999999999999982</c:v>
                </c:pt>
                <c:pt idx="10">
                  <c:v>-26.66666666666665</c:v>
                </c:pt>
                <c:pt idx="11">
                  <c:v>-23.333333333333318</c:v>
                </c:pt>
                <c:pt idx="12">
                  <c:v>-19.999999999999986</c:v>
                </c:pt>
                <c:pt idx="13">
                  <c:v>-16.666666666666654</c:v>
                </c:pt>
                <c:pt idx="14">
                  <c:v>-13.33333333333332</c:v>
                </c:pt>
                <c:pt idx="15">
                  <c:v>-9.9999999999999858</c:v>
                </c:pt>
                <c:pt idx="16">
                  <c:v>-6.6666666666666519</c:v>
                </c:pt>
                <c:pt idx="17">
                  <c:v>-3.3333333333333184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DE6-4AA1-BBF1-C6FB5754A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'7521 MHz'!$A$2:$A$20</c:f>
              <c:numCache>
                <c:formatCode>0.0</c:formatCode>
                <c:ptCount val="19"/>
                <c:pt idx="0">
                  <c:v>2.1107</c:v>
                </c:pt>
                <c:pt idx="1">
                  <c:v>2.0973999999999999</c:v>
                </c:pt>
                <c:pt idx="2">
                  <c:v>2.0712000000000002</c:v>
                </c:pt>
                <c:pt idx="3">
                  <c:v>2.0299</c:v>
                </c:pt>
                <c:pt idx="4">
                  <c:v>1.9737</c:v>
                </c:pt>
                <c:pt idx="5">
                  <c:v>1.9026000000000001</c:v>
                </c:pt>
                <c:pt idx="6">
                  <c:v>1.8277000000000001</c:v>
                </c:pt>
                <c:pt idx="7">
                  <c:v>1.7493000000000001</c:v>
                </c:pt>
                <c:pt idx="8">
                  <c:v>1.6662999999999999</c:v>
                </c:pt>
                <c:pt idx="9">
                  <c:v>1.5848</c:v>
                </c:pt>
                <c:pt idx="10">
                  <c:v>1.5039</c:v>
                </c:pt>
                <c:pt idx="11">
                  <c:v>1.4221999999999999</c:v>
                </c:pt>
                <c:pt idx="12">
                  <c:v>1.3426</c:v>
                </c:pt>
                <c:pt idx="13">
                  <c:v>1.2598</c:v>
                </c:pt>
                <c:pt idx="14">
                  <c:v>1.1768000000000001</c:v>
                </c:pt>
                <c:pt idx="15">
                  <c:v>1.0929</c:v>
                </c:pt>
                <c:pt idx="16">
                  <c:v>1.0083</c:v>
                </c:pt>
                <c:pt idx="17">
                  <c:v>0.92190000000000005</c:v>
                </c:pt>
                <c:pt idx="18">
                  <c:v>0.83740000000000003</c:v>
                </c:pt>
              </c:numCache>
            </c:numRef>
          </c:xVal>
          <c:yVal>
            <c:numRef>
              <c:f>'7521 MHz'!$B$2:$B$20</c:f>
              <c:numCache>
                <c:formatCode>0.0</c:formatCode>
                <c:ptCount val="19"/>
                <c:pt idx="0">
                  <c:v>-60</c:v>
                </c:pt>
                <c:pt idx="1">
                  <c:v>-56.666666666666664</c:v>
                </c:pt>
                <c:pt idx="2">
                  <c:v>-53.333333333333329</c:v>
                </c:pt>
                <c:pt idx="3">
                  <c:v>-49.999999999999993</c:v>
                </c:pt>
                <c:pt idx="4">
                  <c:v>-46.666666666666657</c:v>
                </c:pt>
                <c:pt idx="5">
                  <c:v>-43.333333333333321</c:v>
                </c:pt>
                <c:pt idx="6">
                  <c:v>-39.999999999999986</c:v>
                </c:pt>
                <c:pt idx="7">
                  <c:v>-36.66666666666665</c:v>
                </c:pt>
                <c:pt idx="8">
                  <c:v>-33.333333333333314</c:v>
                </c:pt>
                <c:pt idx="9">
                  <c:v>-29.999999999999982</c:v>
                </c:pt>
                <c:pt idx="10">
                  <c:v>-26.66666666666665</c:v>
                </c:pt>
                <c:pt idx="11">
                  <c:v>-23.333333333333318</c:v>
                </c:pt>
                <c:pt idx="12">
                  <c:v>-19.999999999999986</c:v>
                </c:pt>
                <c:pt idx="13">
                  <c:v>-16.666666666666654</c:v>
                </c:pt>
                <c:pt idx="14">
                  <c:v>-13.33333333333332</c:v>
                </c:pt>
                <c:pt idx="15">
                  <c:v>-9.9999999999999858</c:v>
                </c:pt>
                <c:pt idx="16">
                  <c:v>-6.6666666666666519</c:v>
                </c:pt>
                <c:pt idx="17">
                  <c:v>-3.3333333333333184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F1-47BE-BEFB-8BF9CEE4DFD6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487492269594934"/>
                  <c:y val="1.5197206713982656E-3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'7521 MHz'!$A$2:$A$20</c:f>
              <c:numCache>
                <c:formatCode>0.0</c:formatCode>
                <c:ptCount val="19"/>
                <c:pt idx="0">
                  <c:v>2.1107</c:v>
                </c:pt>
                <c:pt idx="1">
                  <c:v>2.0973999999999999</c:v>
                </c:pt>
                <c:pt idx="2">
                  <c:v>2.0712000000000002</c:v>
                </c:pt>
                <c:pt idx="3">
                  <c:v>2.0299</c:v>
                </c:pt>
                <c:pt idx="4">
                  <c:v>1.9737</c:v>
                </c:pt>
                <c:pt idx="5">
                  <c:v>1.9026000000000001</c:v>
                </c:pt>
                <c:pt idx="6">
                  <c:v>1.8277000000000001</c:v>
                </c:pt>
                <c:pt idx="7">
                  <c:v>1.7493000000000001</c:v>
                </c:pt>
                <c:pt idx="8">
                  <c:v>1.6662999999999999</c:v>
                </c:pt>
                <c:pt idx="9">
                  <c:v>1.5848</c:v>
                </c:pt>
                <c:pt idx="10">
                  <c:v>1.5039</c:v>
                </c:pt>
                <c:pt idx="11">
                  <c:v>1.4221999999999999</c:v>
                </c:pt>
                <c:pt idx="12">
                  <c:v>1.3426</c:v>
                </c:pt>
                <c:pt idx="13">
                  <c:v>1.2598</c:v>
                </c:pt>
                <c:pt idx="14">
                  <c:v>1.1768000000000001</c:v>
                </c:pt>
                <c:pt idx="15">
                  <c:v>1.0929</c:v>
                </c:pt>
                <c:pt idx="16">
                  <c:v>1.0083</c:v>
                </c:pt>
                <c:pt idx="17">
                  <c:v>0.92190000000000005</c:v>
                </c:pt>
                <c:pt idx="18">
                  <c:v>0.83740000000000003</c:v>
                </c:pt>
              </c:numCache>
            </c:numRef>
          </c:xVal>
          <c:yVal>
            <c:numRef>
              <c:f>'7521 MHz'!$C$2:$C$20</c:f>
              <c:numCache>
                <c:formatCode>0.00</c:formatCode>
                <c:ptCount val="19"/>
                <c:pt idx="5">
                  <c:v>-43.333333333333321</c:v>
                </c:pt>
                <c:pt idx="6">
                  <c:v>-39.999999999999986</c:v>
                </c:pt>
                <c:pt idx="7">
                  <c:v>-36.66666666666665</c:v>
                </c:pt>
                <c:pt idx="8">
                  <c:v>-33.333333333333314</c:v>
                </c:pt>
                <c:pt idx="9">
                  <c:v>-29.999999999999982</c:v>
                </c:pt>
                <c:pt idx="10">
                  <c:v>-26.66666666666665</c:v>
                </c:pt>
                <c:pt idx="11">
                  <c:v>-23.333333333333318</c:v>
                </c:pt>
                <c:pt idx="12">
                  <c:v>-19.999999999999986</c:v>
                </c:pt>
                <c:pt idx="13">
                  <c:v>-16.666666666666654</c:v>
                </c:pt>
                <c:pt idx="14">
                  <c:v>-13.33333333333332</c:v>
                </c:pt>
                <c:pt idx="15">
                  <c:v>-9.9999999999999858</c:v>
                </c:pt>
                <c:pt idx="16">
                  <c:v>-6.6666666666666519</c:v>
                </c:pt>
                <c:pt idx="17">
                  <c:v>-3.3333333333333184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DF1-47BE-BEFB-8BF9CEE4D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'7840 MHz'!$A$2:$A$20</c:f>
              <c:numCache>
                <c:formatCode>0.0</c:formatCode>
                <c:ptCount val="19"/>
                <c:pt idx="0">
                  <c:v>2.1128999999999998</c:v>
                </c:pt>
                <c:pt idx="1">
                  <c:v>2.1030000000000002</c:v>
                </c:pt>
                <c:pt idx="2">
                  <c:v>2.0831</c:v>
                </c:pt>
                <c:pt idx="3">
                  <c:v>2.0497000000000001</c:v>
                </c:pt>
                <c:pt idx="4">
                  <c:v>2.0011000000000001</c:v>
                </c:pt>
                <c:pt idx="5">
                  <c:v>1.9372</c:v>
                </c:pt>
                <c:pt idx="6">
                  <c:v>1.8652</c:v>
                </c:pt>
                <c:pt idx="7">
                  <c:v>1.7894000000000001</c:v>
                </c:pt>
                <c:pt idx="8">
                  <c:v>1.7084999999999999</c:v>
                </c:pt>
                <c:pt idx="9">
                  <c:v>1.6295999999999999</c:v>
                </c:pt>
                <c:pt idx="10">
                  <c:v>1.5492999999999999</c:v>
                </c:pt>
                <c:pt idx="11">
                  <c:v>1.4673</c:v>
                </c:pt>
                <c:pt idx="12">
                  <c:v>1.3868</c:v>
                </c:pt>
                <c:pt idx="13">
                  <c:v>1.3073999999999999</c:v>
                </c:pt>
                <c:pt idx="14">
                  <c:v>1.2195</c:v>
                </c:pt>
                <c:pt idx="15">
                  <c:v>1.1342000000000001</c:v>
                </c:pt>
                <c:pt idx="16">
                  <c:v>1.0522</c:v>
                </c:pt>
                <c:pt idx="17">
                  <c:v>0.96189999999999998</c:v>
                </c:pt>
                <c:pt idx="18">
                  <c:v>0.87649999999999995</c:v>
                </c:pt>
              </c:numCache>
            </c:numRef>
          </c:xVal>
          <c:yVal>
            <c:numRef>
              <c:f>'7840 MHz'!$B$2:$B$20</c:f>
              <c:numCache>
                <c:formatCode>0.0</c:formatCode>
                <c:ptCount val="19"/>
                <c:pt idx="0">
                  <c:v>-60</c:v>
                </c:pt>
                <c:pt idx="1">
                  <c:v>-56.666666666666664</c:v>
                </c:pt>
                <c:pt idx="2">
                  <c:v>-53.333333333333329</c:v>
                </c:pt>
                <c:pt idx="3">
                  <c:v>-49.999999999999993</c:v>
                </c:pt>
                <c:pt idx="4">
                  <c:v>-46.666666666666657</c:v>
                </c:pt>
                <c:pt idx="5">
                  <c:v>-43.333333333333321</c:v>
                </c:pt>
                <c:pt idx="6">
                  <c:v>-39.999999999999986</c:v>
                </c:pt>
                <c:pt idx="7">
                  <c:v>-36.66666666666665</c:v>
                </c:pt>
                <c:pt idx="8">
                  <c:v>-33.333333333333314</c:v>
                </c:pt>
                <c:pt idx="9">
                  <c:v>-29.999999999999982</c:v>
                </c:pt>
                <c:pt idx="10">
                  <c:v>-26.66666666666665</c:v>
                </c:pt>
                <c:pt idx="11">
                  <c:v>-23.333333333333318</c:v>
                </c:pt>
                <c:pt idx="12">
                  <c:v>-19.999999999999986</c:v>
                </c:pt>
                <c:pt idx="13">
                  <c:v>-16.666666666666654</c:v>
                </c:pt>
                <c:pt idx="14">
                  <c:v>-13.33333333333332</c:v>
                </c:pt>
                <c:pt idx="15">
                  <c:v>-9.9999999999999858</c:v>
                </c:pt>
                <c:pt idx="16">
                  <c:v>-6.6666666666666519</c:v>
                </c:pt>
                <c:pt idx="17">
                  <c:v>-3.3333333333333184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DC-4D01-B12C-DD7A7AAC90C5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6997220375975709"/>
                  <c:y val="-2.6978527515189392E-3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'7840 MHz'!$A$2:$A$20</c:f>
              <c:numCache>
                <c:formatCode>0.0</c:formatCode>
                <c:ptCount val="19"/>
                <c:pt idx="0">
                  <c:v>2.1128999999999998</c:v>
                </c:pt>
                <c:pt idx="1">
                  <c:v>2.1030000000000002</c:v>
                </c:pt>
                <c:pt idx="2">
                  <c:v>2.0831</c:v>
                </c:pt>
                <c:pt idx="3">
                  <c:v>2.0497000000000001</c:v>
                </c:pt>
                <c:pt idx="4">
                  <c:v>2.0011000000000001</c:v>
                </c:pt>
                <c:pt idx="5">
                  <c:v>1.9372</c:v>
                </c:pt>
                <c:pt idx="6">
                  <c:v>1.8652</c:v>
                </c:pt>
                <c:pt idx="7">
                  <c:v>1.7894000000000001</c:v>
                </c:pt>
                <c:pt idx="8">
                  <c:v>1.7084999999999999</c:v>
                </c:pt>
                <c:pt idx="9">
                  <c:v>1.6295999999999999</c:v>
                </c:pt>
                <c:pt idx="10">
                  <c:v>1.5492999999999999</c:v>
                </c:pt>
                <c:pt idx="11">
                  <c:v>1.4673</c:v>
                </c:pt>
                <c:pt idx="12">
                  <c:v>1.3868</c:v>
                </c:pt>
                <c:pt idx="13">
                  <c:v>1.3073999999999999</c:v>
                </c:pt>
                <c:pt idx="14">
                  <c:v>1.2195</c:v>
                </c:pt>
                <c:pt idx="15">
                  <c:v>1.1342000000000001</c:v>
                </c:pt>
                <c:pt idx="16">
                  <c:v>1.0522</c:v>
                </c:pt>
                <c:pt idx="17">
                  <c:v>0.96189999999999998</c:v>
                </c:pt>
                <c:pt idx="18">
                  <c:v>0.87649999999999995</c:v>
                </c:pt>
              </c:numCache>
            </c:numRef>
          </c:xVal>
          <c:yVal>
            <c:numRef>
              <c:f>'7840 MHz'!$C$2:$C$20</c:f>
              <c:numCache>
                <c:formatCode>0.00</c:formatCode>
                <c:ptCount val="19"/>
                <c:pt idx="4">
                  <c:v>-46.666666666666657</c:v>
                </c:pt>
                <c:pt idx="5">
                  <c:v>-43.333333333333321</c:v>
                </c:pt>
                <c:pt idx="6">
                  <c:v>-39.999999999999986</c:v>
                </c:pt>
                <c:pt idx="7">
                  <c:v>-36.66666666666665</c:v>
                </c:pt>
                <c:pt idx="8">
                  <c:v>-33.333333333333314</c:v>
                </c:pt>
                <c:pt idx="9">
                  <c:v>-29.999999999999982</c:v>
                </c:pt>
                <c:pt idx="10">
                  <c:v>-26.66666666666665</c:v>
                </c:pt>
                <c:pt idx="11">
                  <c:v>-23.333333333333318</c:v>
                </c:pt>
                <c:pt idx="12">
                  <c:v>-19.999999999999986</c:v>
                </c:pt>
                <c:pt idx="13">
                  <c:v>-16.666666666666654</c:v>
                </c:pt>
                <c:pt idx="14">
                  <c:v>-13.33333333333332</c:v>
                </c:pt>
                <c:pt idx="15">
                  <c:v>-9.9999999999999858</c:v>
                </c:pt>
                <c:pt idx="16">
                  <c:v>-6.6666666666666519</c:v>
                </c:pt>
                <c:pt idx="17">
                  <c:v>-3.3333333333333184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8DC-4D01-B12C-DD7A7AAC9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'8000 MHz'!$A$2:$A$20</c:f>
              <c:numCache>
                <c:formatCode>0.0</c:formatCode>
                <c:ptCount val="19"/>
                <c:pt idx="0">
                  <c:v>2.1156000000000001</c:v>
                </c:pt>
                <c:pt idx="1">
                  <c:v>2.1074999999999999</c:v>
                </c:pt>
                <c:pt idx="2">
                  <c:v>2.0914000000000001</c:v>
                </c:pt>
                <c:pt idx="3">
                  <c:v>2.0634999999999999</c:v>
                </c:pt>
                <c:pt idx="4">
                  <c:v>2.0196999999999998</c:v>
                </c:pt>
                <c:pt idx="5">
                  <c:v>1.9592000000000001</c:v>
                </c:pt>
                <c:pt idx="6">
                  <c:v>1.8886000000000001</c:v>
                </c:pt>
                <c:pt idx="7">
                  <c:v>1.8141</c:v>
                </c:pt>
                <c:pt idx="8">
                  <c:v>1.7344999999999999</c:v>
                </c:pt>
                <c:pt idx="9">
                  <c:v>1.6564000000000001</c:v>
                </c:pt>
                <c:pt idx="10">
                  <c:v>1.5759000000000001</c:v>
                </c:pt>
                <c:pt idx="11">
                  <c:v>1.4979</c:v>
                </c:pt>
                <c:pt idx="12">
                  <c:v>1.4179999999999999</c:v>
                </c:pt>
                <c:pt idx="13">
                  <c:v>1.3342000000000001</c:v>
                </c:pt>
                <c:pt idx="14">
                  <c:v>1.2498</c:v>
                </c:pt>
                <c:pt idx="15">
                  <c:v>1.1639999999999999</c:v>
                </c:pt>
                <c:pt idx="16">
                  <c:v>1.0753999999999999</c:v>
                </c:pt>
                <c:pt idx="17">
                  <c:v>0.98880000000000001</c:v>
                </c:pt>
                <c:pt idx="18">
                  <c:v>0.90210000000000001</c:v>
                </c:pt>
              </c:numCache>
            </c:numRef>
          </c:xVal>
          <c:yVal>
            <c:numRef>
              <c:f>'8000 MHz'!$B$2:$B$20</c:f>
              <c:numCache>
                <c:formatCode>0.0</c:formatCode>
                <c:ptCount val="19"/>
                <c:pt idx="0">
                  <c:v>-60</c:v>
                </c:pt>
                <c:pt idx="1">
                  <c:v>-56.666666666666664</c:v>
                </c:pt>
                <c:pt idx="2">
                  <c:v>-53.333333333333329</c:v>
                </c:pt>
                <c:pt idx="3">
                  <c:v>-49.999999999999993</c:v>
                </c:pt>
                <c:pt idx="4">
                  <c:v>-46.666666666666657</c:v>
                </c:pt>
                <c:pt idx="5">
                  <c:v>-43.333333333333321</c:v>
                </c:pt>
                <c:pt idx="6">
                  <c:v>-39.999999999999986</c:v>
                </c:pt>
                <c:pt idx="7">
                  <c:v>-36.66666666666665</c:v>
                </c:pt>
                <c:pt idx="8">
                  <c:v>-33.333333333333314</c:v>
                </c:pt>
                <c:pt idx="9">
                  <c:v>-29.999999999999982</c:v>
                </c:pt>
                <c:pt idx="10">
                  <c:v>-26.66666666666665</c:v>
                </c:pt>
                <c:pt idx="11">
                  <c:v>-23.333333333333318</c:v>
                </c:pt>
                <c:pt idx="12">
                  <c:v>-19.999999999999986</c:v>
                </c:pt>
                <c:pt idx="13">
                  <c:v>-16.666666666666654</c:v>
                </c:pt>
                <c:pt idx="14">
                  <c:v>-13.33333333333332</c:v>
                </c:pt>
                <c:pt idx="15">
                  <c:v>-9.9999999999999858</c:v>
                </c:pt>
                <c:pt idx="16">
                  <c:v>-6.6666666666666519</c:v>
                </c:pt>
                <c:pt idx="17">
                  <c:v>-3.3333333333333184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ACA-49B3-AFB4-26338AE4749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1934844203272176"/>
                  <c:y val="0.11919494708501854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'8000 MHz'!$A$2:$A$20</c:f>
              <c:numCache>
                <c:formatCode>0.0</c:formatCode>
                <c:ptCount val="19"/>
                <c:pt idx="0">
                  <c:v>2.1156000000000001</c:v>
                </c:pt>
                <c:pt idx="1">
                  <c:v>2.1074999999999999</c:v>
                </c:pt>
                <c:pt idx="2">
                  <c:v>2.0914000000000001</c:v>
                </c:pt>
                <c:pt idx="3">
                  <c:v>2.0634999999999999</c:v>
                </c:pt>
                <c:pt idx="4">
                  <c:v>2.0196999999999998</c:v>
                </c:pt>
                <c:pt idx="5">
                  <c:v>1.9592000000000001</c:v>
                </c:pt>
                <c:pt idx="6">
                  <c:v>1.8886000000000001</c:v>
                </c:pt>
                <c:pt idx="7">
                  <c:v>1.8141</c:v>
                </c:pt>
                <c:pt idx="8">
                  <c:v>1.7344999999999999</c:v>
                </c:pt>
                <c:pt idx="9">
                  <c:v>1.6564000000000001</c:v>
                </c:pt>
                <c:pt idx="10">
                  <c:v>1.5759000000000001</c:v>
                </c:pt>
                <c:pt idx="11">
                  <c:v>1.4979</c:v>
                </c:pt>
                <c:pt idx="12">
                  <c:v>1.4179999999999999</c:v>
                </c:pt>
                <c:pt idx="13">
                  <c:v>1.3342000000000001</c:v>
                </c:pt>
                <c:pt idx="14">
                  <c:v>1.2498</c:v>
                </c:pt>
                <c:pt idx="15">
                  <c:v>1.1639999999999999</c:v>
                </c:pt>
                <c:pt idx="16">
                  <c:v>1.0753999999999999</c:v>
                </c:pt>
                <c:pt idx="17">
                  <c:v>0.98880000000000001</c:v>
                </c:pt>
                <c:pt idx="18">
                  <c:v>0.90210000000000001</c:v>
                </c:pt>
              </c:numCache>
            </c:numRef>
          </c:xVal>
          <c:yVal>
            <c:numRef>
              <c:f>'8000 MHz'!$C$2:$C$20</c:f>
              <c:numCache>
                <c:formatCode>0.00</c:formatCode>
                <c:ptCount val="19"/>
                <c:pt idx="3">
                  <c:v>-49.999999999999993</c:v>
                </c:pt>
                <c:pt idx="4">
                  <c:v>-46.666666666666657</c:v>
                </c:pt>
                <c:pt idx="5">
                  <c:v>-43.333333333333321</c:v>
                </c:pt>
                <c:pt idx="6">
                  <c:v>-39.999999999999986</c:v>
                </c:pt>
                <c:pt idx="7">
                  <c:v>-36.66666666666665</c:v>
                </c:pt>
                <c:pt idx="8">
                  <c:v>-33.333333333333314</c:v>
                </c:pt>
                <c:pt idx="9">
                  <c:v>-29.999999999999982</c:v>
                </c:pt>
                <c:pt idx="10">
                  <c:v>-26.66666666666665</c:v>
                </c:pt>
                <c:pt idx="11">
                  <c:v>-23.333333333333318</c:v>
                </c:pt>
                <c:pt idx="12">
                  <c:v>-19.999999999999986</c:v>
                </c:pt>
                <c:pt idx="13">
                  <c:v>-16.666666666666654</c:v>
                </c:pt>
                <c:pt idx="14">
                  <c:v>-13.33333333333332</c:v>
                </c:pt>
                <c:pt idx="15">
                  <c:v>-9.9999999999999858</c:v>
                </c:pt>
                <c:pt idx="16">
                  <c:v>-6.6666666666666519</c:v>
                </c:pt>
                <c:pt idx="17">
                  <c:v>-3.3333333333333184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ACA-49B3-AFB4-26338AE47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74378931819052E-2"/>
          <c:y val="1.6768129616163557E-2"/>
          <c:w val="0.92617459551314441"/>
          <c:h val="0.92767432496589519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'10 MHz'!$A$2:$A$20</c:f>
              <c:numCache>
                <c:formatCode>0.0</c:formatCode>
                <c:ptCount val="19"/>
                <c:pt idx="0">
                  <c:v>2.0057999999999998</c:v>
                </c:pt>
                <c:pt idx="1">
                  <c:v>1.9410000000000001</c:v>
                </c:pt>
                <c:pt idx="2">
                  <c:v>1.8662000000000001</c:v>
                </c:pt>
                <c:pt idx="3">
                  <c:v>1.7969999999999999</c:v>
                </c:pt>
                <c:pt idx="4">
                  <c:v>1.7141</c:v>
                </c:pt>
                <c:pt idx="5">
                  <c:v>1.6341000000000001</c:v>
                </c:pt>
                <c:pt idx="6">
                  <c:v>1.5541</c:v>
                </c:pt>
                <c:pt idx="7">
                  <c:v>1.4744999999999999</c:v>
                </c:pt>
                <c:pt idx="8">
                  <c:v>1.3915999999999999</c:v>
                </c:pt>
                <c:pt idx="9">
                  <c:v>1.3098000000000001</c:v>
                </c:pt>
                <c:pt idx="10">
                  <c:v>1.2281</c:v>
                </c:pt>
                <c:pt idx="11">
                  <c:v>1.145</c:v>
                </c:pt>
                <c:pt idx="12">
                  <c:v>1.0608</c:v>
                </c:pt>
                <c:pt idx="13">
                  <c:v>0.9778</c:v>
                </c:pt>
                <c:pt idx="14">
                  <c:v>0.89559999999999995</c:v>
                </c:pt>
                <c:pt idx="15">
                  <c:v>0.81179999999999997</c:v>
                </c:pt>
                <c:pt idx="16">
                  <c:v>0.73009999999999997</c:v>
                </c:pt>
                <c:pt idx="17">
                  <c:v>0.65310000000000001</c:v>
                </c:pt>
                <c:pt idx="18">
                  <c:v>0.59570000000000001</c:v>
                </c:pt>
              </c:numCache>
            </c:numRef>
          </c:xVal>
          <c:yVal>
            <c:numRef>
              <c:f>'10 MHz'!$B$2:$B$20</c:f>
              <c:numCache>
                <c:formatCode>0.0</c:formatCode>
                <c:ptCount val="19"/>
                <c:pt idx="0">
                  <c:v>-60</c:v>
                </c:pt>
                <c:pt idx="1">
                  <c:v>-56.666666666666664</c:v>
                </c:pt>
                <c:pt idx="2">
                  <c:v>-53.333333333333329</c:v>
                </c:pt>
                <c:pt idx="3">
                  <c:v>-49.999999999999993</c:v>
                </c:pt>
                <c:pt idx="4">
                  <c:v>-46.666666666666657</c:v>
                </c:pt>
                <c:pt idx="5">
                  <c:v>-43.333333333333321</c:v>
                </c:pt>
                <c:pt idx="6">
                  <c:v>-39.999999999999986</c:v>
                </c:pt>
                <c:pt idx="7">
                  <c:v>-36.66666666666665</c:v>
                </c:pt>
                <c:pt idx="8">
                  <c:v>-33.333333333333314</c:v>
                </c:pt>
                <c:pt idx="9">
                  <c:v>-29.999999999999982</c:v>
                </c:pt>
                <c:pt idx="10">
                  <c:v>-26.66666666666665</c:v>
                </c:pt>
                <c:pt idx="11">
                  <c:v>-23.333333333333318</c:v>
                </c:pt>
                <c:pt idx="12">
                  <c:v>-19.999999999999986</c:v>
                </c:pt>
                <c:pt idx="13">
                  <c:v>-16.666666666666654</c:v>
                </c:pt>
                <c:pt idx="14">
                  <c:v>-13.33333333333332</c:v>
                </c:pt>
                <c:pt idx="15">
                  <c:v>-9.9999999999999858</c:v>
                </c:pt>
                <c:pt idx="16">
                  <c:v>-6.6666666666666519</c:v>
                </c:pt>
                <c:pt idx="17">
                  <c:v>-3.3333333333333184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21-434D-941E-9032C649E2C2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4188075664237133"/>
                  <c:y val="-0.15820575844806758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'10 MHz'!$A$2:$A$20</c:f>
              <c:numCache>
                <c:formatCode>0.0</c:formatCode>
                <c:ptCount val="19"/>
                <c:pt idx="0">
                  <c:v>2.0057999999999998</c:v>
                </c:pt>
                <c:pt idx="1">
                  <c:v>1.9410000000000001</c:v>
                </c:pt>
                <c:pt idx="2">
                  <c:v>1.8662000000000001</c:v>
                </c:pt>
                <c:pt idx="3">
                  <c:v>1.7969999999999999</c:v>
                </c:pt>
                <c:pt idx="4">
                  <c:v>1.7141</c:v>
                </c:pt>
                <c:pt idx="5">
                  <c:v>1.6341000000000001</c:v>
                </c:pt>
                <c:pt idx="6">
                  <c:v>1.5541</c:v>
                </c:pt>
                <c:pt idx="7">
                  <c:v>1.4744999999999999</c:v>
                </c:pt>
                <c:pt idx="8">
                  <c:v>1.3915999999999999</c:v>
                </c:pt>
                <c:pt idx="9">
                  <c:v>1.3098000000000001</c:v>
                </c:pt>
                <c:pt idx="10">
                  <c:v>1.2281</c:v>
                </c:pt>
                <c:pt idx="11">
                  <c:v>1.145</c:v>
                </c:pt>
                <c:pt idx="12">
                  <c:v>1.0608</c:v>
                </c:pt>
                <c:pt idx="13">
                  <c:v>0.9778</c:v>
                </c:pt>
                <c:pt idx="14">
                  <c:v>0.89559999999999995</c:v>
                </c:pt>
                <c:pt idx="15">
                  <c:v>0.81179999999999997</c:v>
                </c:pt>
                <c:pt idx="16">
                  <c:v>0.73009999999999997</c:v>
                </c:pt>
                <c:pt idx="17">
                  <c:v>0.65310000000000001</c:v>
                </c:pt>
                <c:pt idx="18">
                  <c:v>0.59570000000000001</c:v>
                </c:pt>
              </c:numCache>
            </c:numRef>
          </c:xVal>
          <c:yVal>
            <c:numRef>
              <c:f>'10 MHz'!$C$2:$C$20</c:f>
              <c:numCache>
                <c:formatCode>0.00</c:formatCode>
                <c:ptCount val="19"/>
                <c:pt idx="2">
                  <c:v>-53.333333333333329</c:v>
                </c:pt>
                <c:pt idx="3">
                  <c:v>-49.999999999999993</c:v>
                </c:pt>
                <c:pt idx="4">
                  <c:v>-46.666666666666657</c:v>
                </c:pt>
                <c:pt idx="5">
                  <c:v>-43.333333333333321</c:v>
                </c:pt>
                <c:pt idx="6">
                  <c:v>-39.999999999999986</c:v>
                </c:pt>
                <c:pt idx="7">
                  <c:v>-36.66666666666665</c:v>
                </c:pt>
                <c:pt idx="8">
                  <c:v>-33.333333333333314</c:v>
                </c:pt>
                <c:pt idx="9">
                  <c:v>-29.999999999999982</c:v>
                </c:pt>
                <c:pt idx="10">
                  <c:v>-26.66666666666665</c:v>
                </c:pt>
                <c:pt idx="11">
                  <c:v>-23.333333333333318</c:v>
                </c:pt>
                <c:pt idx="12">
                  <c:v>-19.999999999999986</c:v>
                </c:pt>
                <c:pt idx="13">
                  <c:v>-16.666666666666654</c:v>
                </c:pt>
                <c:pt idx="14">
                  <c:v>-13.33333333333332</c:v>
                </c:pt>
                <c:pt idx="15">
                  <c:v>-9.9999999999999858</c:v>
                </c:pt>
                <c:pt idx="16">
                  <c:v>-6.6666666666666519</c:v>
                </c:pt>
                <c:pt idx="17">
                  <c:v>-3.3333333333333184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221-434D-941E-9032C649E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'809 MHz'!$A$2:$A$20</c:f>
              <c:numCache>
                <c:formatCode>0.0</c:formatCode>
                <c:ptCount val="19"/>
                <c:pt idx="0">
                  <c:v>1.9958</c:v>
                </c:pt>
                <c:pt idx="1">
                  <c:v>1.9234</c:v>
                </c:pt>
                <c:pt idx="2">
                  <c:v>1.8407</c:v>
                </c:pt>
                <c:pt idx="3">
                  <c:v>1.7614000000000001</c:v>
                </c:pt>
                <c:pt idx="4">
                  <c:v>1.6834</c:v>
                </c:pt>
                <c:pt idx="5">
                  <c:v>1.6026</c:v>
                </c:pt>
                <c:pt idx="6">
                  <c:v>1.5234000000000001</c:v>
                </c:pt>
                <c:pt idx="7">
                  <c:v>1.444</c:v>
                </c:pt>
                <c:pt idx="8">
                  <c:v>1.3605</c:v>
                </c:pt>
                <c:pt idx="9">
                  <c:v>1.2793000000000001</c:v>
                </c:pt>
                <c:pt idx="10">
                  <c:v>1.1975</c:v>
                </c:pt>
                <c:pt idx="11">
                  <c:v>1.1133</c:v>
                </c:pt>
                <c:pt idx="12">
                  <c:v>1.0324</c:v>
                </c:pt>
                <c:pt idx="13">
                  <c:v>0.94969999999999999</c:v>
                </c:pt>
                <c:pt idx="14">
                  <c:v>0.86429999999999996</c:v>
                </c:pt>
                <c:pt idx="15">
                  <c:v>0.77880000000000005</c:v>
                </c:pt>
                <c:pt idx="16">
                  <c:v>0.6946</c:v>
                </c:pt>
                <c:pt idx="17">
                  <c:v>0.61719999999999997</c:v>
                </c:pt>
                <c:pt idx="18">
                  <c:v>0.5615</c:v>
                </c:pt>
              </c:numCache>
            </c:numRef>
          </c:xVal>
          <c:yVal>
            <c:numRef>
              <c:f>'809 MHz'!$B$2:$B$20</c:f>
              <c:numCache>
                <c:formatCode>0.0</c:formatCode>
                <c:ptCount val="19"/>
                <c:pt idx="0">
                  <c:v>-60</c:v>
                </c:pt>
                <c:pt idx="1">
                  <c:v>-56.666666666666664</c:v>
                </c:pt>
                <c:pt idx="2">
                  <c:v>-53.333333333333329</c:v>
                </c:pt>
                <c:pt idx="3">
                  <c:v>-49.999999999999993</c:v>
                </c:pt>
                <c:pt idx="4">
                  <c:v>-46.666666666666657</c:v>
                </c:pt>
                <c:pt idx="5">
                  <c:v>-43.333333333333321</c:v>
                </c:pt>
                <c:pt idx="6">
                  <c:v>-39.999999999999986</c:v>
                </c:pt>
                <c:pt idx="7">
                  <c:v>-36.66666666666665</c:v>
                </c:pt>
                <c:pt idx="8">
                  <c:v>-33.333333333333314</c:v>
                </c:pt>
                <c:pt idx="9">
                  <c:v>-29.999999999999982</c:v>
                </c:pt>
                <c:pt idx="10">
                  <c:v>-26.66666666666665</c:v>
                </c:pt>
                <c:pt idx="11">
                  <c:v>-23.333333333333318</c:v>
                </c:pt>
                <c:pt idx="12">
                  <c:v>-19.999999999999986</c:v>
                </c:pt>
                <c:pt idx="13">
                  <c:v>-16.666666666666654</c:v>
                </c:pt>
                <c:pt idx="14">
                  <c:v>-13.33333333333332</c:v>
                </c:pt>
                <c:pt idx="15">
                  <c:v>-9.9999999999999858</c:v>
                </c:pt>
                <c:pt idx="16">
                  <c:v>-6.6666666666666519</c:v>
                </c:pt>
                <c:pt idx="17">
                  <c:v>-3.3333333333333184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78A-46B6-8333-0795D2FF305F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1803052531514492"/>
                  <c:y val="-0.15196461517196619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'809 MHz'!$A$2:$A$20</c:f>
              <c:numCache>
                <c:formatCode>0.0</c:formatCode>
                <c:ptCount val="19"/>
                <c:pt idx="0">
                  <c:v>1.9958</c:v>
                </c:pt>
                <c:pt idx="1">
                  <c:v>1.9234</c:v>
                </c:pt>
                <c:pt idx="2">
                  <c:v>1.8407</c:v>
                </c:pt>
                <c:pt idx="3">
                  <c:v>1.7614000000000001</c:v>
                </c:pt>
                <c:pt idx="4">
                  <c:v>1.6834</c:v>
                </c:pt>
                <c:pt idx="5">
                  <c:v>1.6026</c:v>
                </c:pt>
                <c:pt idx="6">
                  <c:v>1.5234000000000001</c:v>
                </c:pt>
                <c:pt idx="7">
                  <c:v>1.444</c:v>
                </c:pt>
                <c:pt idx="8">
                  <c:v>1.3605</c:v>
                </c:pt>
                <c:pt idx="9">
                  <c:v>1.2793000000000001</c:v>
                </c:pt>
                <c:pt idx="10">
                  <c:v>1.1975</c:v>
                </c:pt>
                <c:pt idx="11">
                  <c:v>1.1133</c:v>
                </c:pt>
                <c:pt idx="12">
                  <c:v>1.0324</c:v>
                </c:pt>
                <c:pt idx="13">
                  <c:v>0.94969999999999999</c:v>
                </c:pt>
                <c:pt idx="14">
                  <c:v>0.86429999999999996</c:v>
                </c:pt>
                <c:pt idx="15">
                  <c:v>0.77880000000000005</c:v>
                </c:pt>
                <c:pt idx="16">
                  <c:v>0.6946</c:v>
                </c:pt>
                <c:pt idx="17">
                  <c:v>0.61719999999999997</c:v>
                </c:pt>
                <c:pt idx="18">
                  <c:v>0.5615</c:v>
                </c:pt>
              </c:numCache>
            </c:numRef>
          </c:xVal>
          <c:yVal>
            <c:numRef>
              <c:f>'809 MHz'!$C$2:$C$20</c:f>
              <c:numCache>
                <c:formatCode>0.00</c:formatCode>
                <c:ptCount val="19"/>
                <c:pt idx="2">
                  <c:v>-53.333333333333329</c:v>
                </c:pt>
                <c:pt idx="3">
                  <c:v>-49.999999999999993</c:v>
                </c:pt>
                <c:pt idx="4">
                  <c:v>-46.666666666666657</c:v>
                </c:pt>
                <c:pt idx="5">
                  <c:v>-43.333333333333321</c:v>
                </c:pt>
                <c:pt idx="6">
                  <c:v>-39.999999999999986</c:v>
                </c:pt>
                <c:pt idx="7">
                  <c:v>-36.66666666666665</c:v>
                </c:pt>
                <c:pt idx="8">
                  <c:v>-33.333333333333314</c:v>
                </c:pt>
                <c:pt idx="9">
                  <c:v>-29.999999999999982</c:v>
                </c:pt>
                <c:pt idx="10">
                  <c:v>-26.66666666666665</c:v>
                </c:pt>
                <c:pt idx="11">
                  <c:v>-23.333333333333318</c:v>
                </c:pt>
                <c:pt idx="12">
                  <c:v>-19.999999999999986</c:v>
                </c:pt>
                <c:pt idx="13">
                  <c:v>-16.666666666666654</c:v>
                </c:pt>
                <c:pt idx="14">
                  <c:v>-13.33333333333332</c:v>
                </c:pt>
                <c:pt idx="15">
                  <c:v>-9.9999999999999858</c:v>
                </c:pt>
                <c:pt idx="16">
                  <c:v>-6.6666666666666519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78A-46B6-8333-0795D2FF3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'1608 MHz'!$A$2:$A$20</c:f>
              <c:numCache>
                <c:formatCode>0.0</c:formatCode>
                <c:ptCount val="19"/>
                <c:pt idx="0">
                  <c:v>1.9587000000000001</c:v>
                </c:pt>
                <c:pt idx="1">
                  <c:v>1.8835</c:v>
                </c:pt>
                <c:pt idx="2">
                  <c:v>1.8055000000000001</c:v>
                </c:pt>
                <c:pt idx="3">
                  <c:v>1.7277</c:v>
                </c:pt>
                <c:pt idx="4">
                  <c:v>1.6492</c:v>
                </c:pt>
                <c:pt idx="5">
                  <c:v>1.5649999999999999</c:v>
                </c:pt>
                <c:pt idx="6">
                  <c:v>1.4843999999999999</c:v>
                </c:pt>
                <c:pt idx="7">
                  <c:v>1.4023000000000001</c:v>
                </c:pt>
                <c:pt idx="8">
                  <c:v>1.3194999999999999</c:v>
                </c:pt>
                <c:pt idx="9">
                  <c:v>1.2377</c:v>
                </c:pt>
                <c:pt idx="10">
                  <c:v>1.1563000000000001</c:v>
                </c:pt>
                <c:pt idx="11">
                  <c:v>1.073</c:v>
                </c:pt>
                <c:pt idx="12">
                  <c:v>0.99239999999999995</c:v>
                </c:pt>
                <c:pt idx="13">
                  <c:v>0.91059999999999997</c:v>
                </c:pt>
                <c:pt idx="14">
                  <c:v>0.82399999999999995</c:v>
                </c:pt>
                <c:pt idx="15">
                  <c:v>0.73970000000000002</c:v>
                </c:pt>
                <c:pt idx="16">
                  <c:v>0.65800000000000003</c:v>
                </c:pt>
                <c:pt idx="17">
                  <c:v>0.58189999999999997</c:v>
                </c:pt>
                <c:pt idx="18">
                  <c:v>0.52980000000000005</c:v>
                </c:pt>
              </c:numCache>
            </c:numRef>
          </c:xVal>
          <c:yVal>
            <c:numRef>
              <c:f>'1608 MHz'!$B$2:$B$20</c:f>
              <c:numCache>
                <c:formatCode>0.0</c:formatCode>
                <c:ptCount val="19"/>
                <c:pt idx="0">
                  <c:v>-60</c:v>
                </c:pt>
                <c:pt idx="1">
                  <c:v>-56.666666666666664</c:v>
                </c:pt>
                <c:pt idx="2">
                  <c:v>-53.333333333333329</c:v>
                </c:pt>
                <c:pt idx="3">
                  <c:v>-49.999999999999993</c:v>
                </c:pt>
                <c:pt idx="4">
                  <c:v>-46.666666666666657</c:v>
                </c:pt>
                <c:pt idx="5">
                  <c:v>-43.333333333333321</c:v>
                </c:pt>
                <c:pt idx="6">
                  <c:v>-39.999999999999986</c:v>
                </c:pt>
                <c:pt idx="7">
                  <c:v>-36.66666666666665</c:v>
                </c:pt>
                <c:pt idx="8">
                  <c:v>-33.333333333333314</c:v>
                </c:pt>
                <c:pt idx="9">
                  <c:v>-29.999999999999982</c:v>
                </c:pt>
                <c:pt idx="10">
                  <c:v>-26.66666666666665</c:v>
                </c:pt>
                <c:pt idx="11">
                  <c:v>-23.333333333333318</c:v>
                </c:pt>
                <c:pt idx="12">
                  <c:v>-19.999999999999986</c:v>
                </c:pt>
                <c:pt idx="13">
                  <c:v>-16.666666666666654</c:v>
                </c:pt>
                <c:pt idx="14">
                  <c:v>-13.33333333333332</c:v>
                </c:pt>
                <c:pt idx="15">
                  <c:v>-9.9999999999999858</c:v>
                </c:pt>
                <c:pt idx="16">
                  <c:v>-6.6666666666666519</c:v>
                </c:pt>
                <c:pt idx="17">
                  <c:v>-3.3333333333333184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21-40DA-8698-FB2C23DA0EDE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8071357451908285"/>
                  <c:y val="-3.858340494834704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'1608 MHz'!$A$2:$A$20</c:f>
              <c:numCache>
                <c:formatCode>0.0</c:formatCode>
                <c:ptCount val="19"/>
                <c:pt idx="0">
                  <c:v>1.9587000000000001</c:v>
                </c:pt>
                <c:pt idx="1">
                  <c:v>1.8835</c:v>
                </c:pt>
                <c:pt idx="2">
                  <c:v>1.8055000000000001</c:v>
                </c:pt>
                <c:pt idx="3">
                  <c:v>1.7277</c:v>
                </c:pt>
                <c:pt idx="4">
                  <c:v>1.6492</c:v>
                </c:pt>
                <c:pt idx="5">
                  <c:v>1.5649999999999999</c:v>
                </c:pt>
                <c:pt idx="6">
                  <c:v>1.4843999999999999</c:v>
                </c:pt>
                <c:pt idx="7">
                  <c:v>1.4023000000000001</c:v>
                </c:pt>
                <c:pt idx="8">
                  <c:v>1.3194999999999999</c:v>
                </c:pt>
                <c:pt idx="9">
                  <c:v>1.2377</c:v>
                </c:pt>
                <c:pt idx="10">
                  <c:v>1.1563000000000001</c:v>
                </c:pt>
                <c:pt idx="11">
                  <c:v>1.073</c:v>
                </c:pt>
                <c:pt idx="12">
                  <c:v>0.99239999999999995</c:v>
                </c:pt>
                <c:pt idx="13">
                  <c:v>0.91059999999999997</c:v>
                </c:pt>
                <c:pt idx="14">
                  <c:v>0.82399999999999995</c:v>
                </c:pt>
                <c:pt idx="15">
                  <c:v>0.73970000000000002</c:v>
                </c:pt>
                <c:pt idx="16">
                  <c:v>0.65800000000000003</c:v>
                </c:pt>
                <c:pt idx="17">
                  <c:v>0.58189999999999997</c:v>
                </c:pt>
                <c:pt idx="18">
                  <c:v>0.52980000000000005</c:v>
                </c:pt>
              </c:numCache>
            </c:numRef>
          </c:xVal>
          <c:yVal>
            <c:numRef>
              <c:f>'1608 MHz'!$C$2:$C$20</c:f>
              <c:numCache>
                <c:formatCode>0.00</c:formatCode>
                <c:ptCount val="19"/>
                <c:pt idx="2">
                  <c:v>-53.333333333333329</c:v>
                </c:pt>
                <c:pt idx="3">
                  <c:v>-49.999999999999993</c:v>
                </c:pt>
                <c:pt idx="4">
                  <c:v>-46.666666666666657</c:v>
                </c:pt>
                <c:pt idx="5">
                  <c:v>-43.333333333333321</c:v>
                </c:pt>
                <c:pt idx="6">
                  <c:v>-39.999999999999986</c:v>
                </c:pt>
                <c:pt idx="7">
                  <c:v>-36.66666666666665</c:v>
                </c:pt>
                <c:pt idx="8">
                  <c:v>-33.333333333333314</c:v>
                </c:pt>
                <c:pt idx="9">
                  <c:v>-29.999999999999982</c:v>
                </c:pt>
                <c:pt idx="10">
                  <c:v>-26.66666666666665</c:v>
                </c:pt>
                <c:pt idx="11">
                  <c:v>-23.333333333333318</c:v>
                </c:pt>
                <c:pt idx="12">
                  <c:v>-19.999999999999986</c:v>
                </c:pt>
                <c:pt idx="13">
                  <c:v>-16.666666666666654</c:v>
                </c:pt>
                <c:pt idx="14">
                  <c:v>-13.33333333333332</c:v>
                </c:pt>
                <c:pt idx="15">
                  <c:v>-9.9999999999999858</c:v>
                </c:pt>
                <c:pt idx="16">
                  <c:v>-6.6666666666666519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821-40DA-8698-FB2C23DA0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'2407 MHz'!$A$2:$A$20</c:f>
              <c:numCache>
                <c:formatCode>0.0</c:formatCode>
                <c:ptCount val="19"/>
                <c:pt idx="0">
                  <c:v>1.9025000000000001</c:v>
                </c:pt>
                <c:pt idx="1">
                  <c:v>1.8271999999999999</c:v>
                </c:pt>
                <c:pt idx="2">
                  <c:v>1.748</c:v>
                </c:pt>
                <c:pt idx="3">
                  <c:v>1.6711</c:v>
                </c:pt>
                <c:pt idx="4">
                  <c:v>1.593</c:v>
                </c:pt>
                <c:pt idx="5">
                  <c:v>1.5112000000000001</c:v>
                </c:pt>
                <c:pt idx="6">
                  <c:v>1.4319</c:v>
                </c:pt>
                <c:pt idx="7">
                  <c:v>1.3525</c:v>
                </c:pt>
                <c:pt idx="8">
                  <c:v>1.2695000000000001</c:v>
                </c:pt>
                <c:pt idx="9">
                  <c:v>1.1890000000000001</c:v>
                </c:pt>
                <c:pt idx="10">
                  <c:v>1.1072</c:v>
                </c:pt>
                <c:pt idx="11">
                  <c:v>1.0254000000000001</c:v>
                </c:pt>
                <c:pt idx="12">
                  <c:v>0.94359999999999999</c:v>
                </c:pt>
                <c:pt idx="13">
                  <c:v>0.86060000000000003</c:v>
                </c:pt>
                <c:pt idx="14">
                  <c:v>0.77270000000000005</c:v>
                </c:pt>
                <c:pt idx="15">
                  <c:v>0.69730000000000003</c:v>
                </c:pt>
                <c:pt idx="16">
                  <c:v>0.60909999999999997</c:v>
                </c:pt>
                <c:pt idx="17">
                  <c:v>0.54810000000000003</c:v>
                </c:pt>
                <c:pt idx="18">
                  <c:v>0.51639999999999997</c:v>
                </c:pt>
              </c:numCache>
            </c:numRef>
          </c:xVal>
          <c:yVal>
            <c:numRef>
              <c:f>'2407 MHz'!$B$2:$B$20</c:f>
              <c:numCache>
                <c:formatCode>0.0</c:formatCode>
                <c:ptCount val="19"/>
                <c:pt idx="0">
                  <c:v>-60</c:v>
                </c:pt>
                <c:pt idx="1">
                  <c:v>-56.666666666666664</c:v>
                </c:pt>
                <c:pt idx="2">
                  <c:v>-53.333333333333329</c:v>
                </c:pt>
                <c:pt idx="3">
                  <c:v>-49.999999999999993</c:v>
                </c:pt>
                <c:pt idx="4">
                  <c:v>-46.666666666666657</c:v>
                </c:pt>
                <c:pt idx="5">
                  <c:v>-43.333333333333321</c:v>
                </c:pt>
                <c:pt idx="6">
                  <c:v>-39.999999999999986</c:v>
                </c:pt>
                <c:pt idx="7">
                  <c:v>-36.66666666666665</c:v>
                </c:pt>
                <c:pt idx="8">
                  <c:v>-33.333333333333314</c:v>
                </c:pt>
                <c:pt idx="9">
                  <c:v>-29.999999999999982</c:v>
                </c:pt>
                <c:pt idx="10">
                  <c:v>-26.66666666666665</c:v>
                </c:pt>
                <c:pt idx="11">
                  <c:v>-23.333333333333318</c:v>
                </c:pt>
                <c:pt idx="12">
                  <c:v>-19.999999999999986</c:v>
                </c:pt>
                <c:pt idx="13">
                  <c:v>-16.666666666666654</c:v>
                </c:pt>
                <c:pt idx="14">
                  <c:v>-13.33333333333332</c:v>
                </c:pt>
                <c:pt idx="15">
                  <c:v>-9.9999999999999858</c:v>
                </c:pt>
                <c:pt idx="16">
                  <c:v>-6.6666666666666519</c:v>
                </c:pt>
                <c:pt idx="17">
                  <c:v>-3.3333333333333184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7C-496B-99D2-A0E94C40EF4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5847123856037257"/>
                  <c:y val="-6.617611884686806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'2407 MHz'!$A$2:$A$20</c:f>
              <c:numCache>
                <c:formatCode>0.0</c:formatCode>
                <c:ptCount val="19"/>
                <c:pt idx="0">
                  <c:v>1.9025000000000001</c:v>
                </c:pt>
                <c:pt idx="1">
                  <c:v>1.8271999999999999</c:v>
                </c:pt>
                <c:pt idx="2">
                  <c:v>1.748</c:v>
                </c:pt>
                <c:pt idx="3">
                  <c:v>1.6711</c:v>
                </c:pt>
                <c:pt idx="4">
                  <c:v>1.593</c:v>
                </c:pt>
                <c:pt idx="5">
                  <c:v>1.5112000000000001</c:v>
                </c:pt>
                <c:pt idx="6">
                  <c:v>1.4319</c:v>
                </c:pt>
                <c:pt idx="7">
                  <c:v>1.3525</c:v>
                </c:pt>
                <c:pt idx="8">
                  <c:v>1.2695000000000001</c:v>
                </c:pt>
                <c:pt idx="9">
                  <c:v>1.1890000000000001</c:v>
                </c:pt>
                <c:pt idx="10">
                  <c:v>1.1072</c:v>
                </c:pt>
                <c:pt idx="11">
                  <c:v>1.0254000000000001</c:v>
                </c:pt>
                <c:pt idx="12">
                  <c:v>0.94359999999999999</c:v>
                </c:pt>
                <c:pt idx="13">
                  <c:v>0.86060000000000003</c:v>
                </c:pt>
                <c:pt idx="14">
                  <c:v>0.77270000000000005</c:v>
                </c:pt>
                <c:pt idx="15">
                  <c:v>0.69730000000000003</c:v>
                </c:pt>
                <c:pt idx="16">
                  <c:v>0.60909999999999997</c:v>
                </c:pt>
                <c:pt idx="17">
                  <c:v>0.54810000000000003</c:v>
                </c:pt>
                <c:pt idx="18">
                  <c:v>0.51639999999999997</c:v>
                </c:pt>
              </c:numCache>
            </c:numRef>
          </c:xVal>
          <c:yVal>
            <c:numRef>
              <c:f>'2407 MHz'!$C$2:$C$20</c:f>
              <c:numCache>
                <c:formatCode>0.00</c:formatCode>
                <c:ptCount val="19"/>
                <c:pt idx="0">
                  <c:v>-60</c:v>
                </c:pt>
                <c:pt idx="1">
                  <c:v>-56.666666666666664</c:v>
                </c:pt>
                <c:pt idx="2">
                  <c:v>-53.333333333333329</c:v>
                </c:pt>
                <c:pt idx="3">
                  <c:v>-49.999999999999993</c:v>
                </c:pt>
                <c:pt idx="4">
                  <c:v>-46.666666666666657</c:v>
                </c:pt>
                <c:pt idx="5">
                  <c:v>-43.333333333333321</c:v>
                </c:pt>
                <c:pt idx="6">
                  <c:v>-39.999999999999986</c:v>
                </c:pt>
                <c:pt idx="7">
                  <c:v>-36.66666666666665</c:v>
                </c:pt>
                <c:pt idx="8">
                  <c:v>-33.333333333333314</c:v>
                </c:pt>
                <c:pt idx="9">
                  <c:v>-29.999999999999982</c:v>
                </c:pt>
                <c:pt idx="10">
                  <c:v>-26.66666666666665</c:v>
                </c:pt>
                <c:pt idx="11">
                  <c:v>-23.333333333333318</c:v>
                </c:pt>
                <c:pt idx="12">
                  <c:v>-19.999999999999986</c:v>
                </c:pt>
                <c:pt idx="13">
                  <c:v>-16.666666666666654</c:v>
                </c:pt>
                <c:pt idx="14">
                  <c:v>-13.33333333333332</c:v>
                </c:pt>
                <c:pt idx="15">
                  <c:v>-9.9999999999999858</c:v>
                </c:pt>
                <c:pt idx="16">
                  <c:v>-6.6666666666666519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E7C-496B-99D2-A0E94C40E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'3206 MHz'!$A$2:$A$20</c:f>
              <c:numCache>
                <c:formatCode>0.0</c:formatCode>
                <c:ptCount val="19"/>
                <c:pt idx="0">
                  <c:v>2.0158999999999998</c:v>
                </c:pt>
                <c:pt idx="1">
                  <c:v>1.9318</c:v>
                </c:pt>
                <c:pt idx="2">
                  <c:v>1.8421000000000001</c:v>
                </c:pt>
                <c:pt idx="3">
                  <c:v>1.7271000000000001</c:v>
                </c:pt>
                <c:pt idx="4">
                  <c:v>1.6283000000000001</c:v>
                </c:pt>
                <c:pt idx="5">
                  <c:v>1.5512999999999999</c:v>
                </c:pt>
                <c:pt idx="6">
                  <c:v>1.4722</c:v>
                </c:pt>
                <c:pt idx="7">
                  <c:v>1.3928</c:v>
                </c:pt>
                <c:pt idx="8">
                  <c:v>1.3107</c:v>
                </c:pt>
                <c:pt idx="9">
                  <c:v>1.2310000000000001</c:v>
                </c:pt>
                <c:pt idx="10">
                  <c:v>1.1511</c:v>
                </c:pt>
                <c:pt idx="11">
                  <c:v>1.0669</c:v>
                </c:pt>
                <c:pt idx="12">
                  <c:v>0.98519999999999996</c:v>
                </c:pt>
                <c:pt idx="13">
                  <c:v>0.90400000000000003</c:v>
                </c:pt>
                <c:pt idx="14">
                  <c:v>0.81669999999999998</c:v>
                </c:pt>
                <c:pt idx="15">
                  <c:v>0.72899999999999998</c:v>
                </c:pt>
                <c:pt idx="16">
                  <c:v>0.64700000000000002</c:v>
                </c:pt>
                <c:pt idx="17">
                  <c:v>0.57499999999999996</c:v>
                </c:pt>
                <c:pt idx="18">
                  <c:v>0.52490000000000003</c:v>
                </c:pt>
              </c:numCache>
            </c:numRef>
          </c:xVal>
          <c:yVal>
            <c:numRef>
              <c:f>'3206 MHz'!$B$2:$B$20</c:f>
              <c:numCache>
                <c:formatCode>0.0</c:formatCode>
                <c:ptCount val="19"/>
                <c:pt idx="0">
                  <c:v>-60</c:v>
                </c:pt>
                <c:pt idx="1">
                  <c:v>-56.666666666666664</c:v>
                </c:pt>
                <c:pt idx="2">
                  <c:v>-53.333333333333329</c:v>
                </c:pt>
                <c:pt idx="3">
                  <c:v>-49.999999999999993</c:v>
                </c:pt>
                <c:pt idx="4">
                  <c:v>-46.666666666666657</c:v>
                </c:pt>
                <c:pt idx="5">
                  <c:v>-43.333333333333321</c:v>
                </c:pt>
                <c:pt idx="6">
                  <c:v>-39.999999999999986</c:v>
                </c:pt>
                <c:pt idx="7">
                  <c:v>-36.66666666666665</c:v>
                </c:pt>
                <c:pt idx="8">
                  <c:v>-33.333333333333314</c:v>
                </c:pt>
                <c:pt idx="9">
                  <c:v>-29.999999999999982</c:v>
                </c:pt>
                <c:pt idx="10">
                  <c:v>-26.66666666666665</c:v>
                </c:pt>
                <c:pt idx="11">
                  <c:v>-23.333333333333318</c:v>
                </c:pt>
                <c:pt idx="12">
                  <c:v>-19.999999999999986</c:v>
                </c:pt>
                <c:pt idx="13">
                  <c:v>-16.666666666666654</c:v>
                </c:pt>
                <c:pt idx="14">
                  <c:v>-13.33333333333332</c:v>
                </c:pt>
                <c:pt idx="15">
                  <c:v>-9.9999999999999858</c:v>
                </c:pt>
                <c:pt idx="16">
                  <c:v>-6.6666666666666519</c:v>
                </c:pt>
                <c:pt idx="17">
                  <c:v>-3.3333333333333184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1F7-42FA-BC11-7883D37A2E22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2349531871799336"/>
                  <c:y val="-0.12020264544859044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'3206 MHz'!$A$2:$A$20</c:f>
              <c:numCache>
                <c:formatCode>0.0</c:formatCode>
                <c:ptCount val="19"/>
                <c:pt idx="0">
                  <c:v>2.0158999999999998</c:v>
                </c:pt>
                <c:pt idx="1">
                  <c:v>1.9318</c:v>
                </c:pt>
                <c:pt idx="2">
                  <c:v>1.8421000000000001</c:v>
                </c:pt>
                <c:pt idx="3">
                  <c:v>1.7271000000000001</c:v>
                </c:pt>
                <c:pt idx="4">
                  <c:v>1.6283000000000001</c:v>
                </c:pt>
                <c:pt idx="5">
                  <c:v>1.5512999999999999</c:v>
                </c:pt>
                <c:pt idx="6">
                  <c:v>1.4722</c:v>
                </c:pt>
                <c:pt idx="7">
                  <c:v>1.3928</c:v>
                </c:pt>
                <c:pt idx="8">
                  <c:v>1.3107</c:v>
                </c:pt>
                <c:pt idx="9">
                  <c:v>1.2310000000000001</c:v>
                </c:pt>
                <c:pt idx="10">
                  <c:v>1.1511</c:v>
                </c:pt>
                <c:pt idx="11">
                  <c:v>1.0669</c:v>
                </c:pt>
                <c:pt idx="12">
                  <c:v>0.98519999999999996</c:v>
                </c:pt>
                <c:pt idx="13">
                  <c:v>0.90400000000000003</c:v>
                </c:pt>
                <c:pt idx="14">
                  <c:v>0.81669999999999998</c:v>
                </c:pt>
                <c:pt idx="15">
                  <c:v>0.72899999999999998</c:v>
                </c:pt>
                <c:pt idx="16">
                  <c:v>0.64700000000000002</c:v>
                </c:pt>
                <c:pt idx="17">
                  <c:v>0.57499999999999996</c:v>
                </c:pt>
                <c:pt idx="18">
                  <c:v>0.52490000000000003</c:v>
                </c:pt>
              </c:numCache>
            </c:numRef>
          </c:xVal>
          <c:yVal>
            <c:numRef>
              <c:f>'3206 MHz'!$C$2:$C$20</c:f>
              <c:numCache>
                <c:formatCode>0.00</c:formatCode>
                <c:ptCount val="19"/>
                <c:pt idx="0">
                  <c:v>-60</c:v>
                </c:pt>
                <c:pt idx="1">
                  <c:v>-56.666666666666664</c:v>
                </c:pt>
                <c:pt idx="2">
                  <c:v>-53.333333333333329</c:v>
                </c:pt>
                <c:pt idx="3">
                  <c:v>-49.999999999999993</c:v>
                </c:pt>
                <c:pt idx="4">
                  <c:v>-46.666666666666657</c:v>
                </c:pt>
                <c:pt idx="5">
                  <c:v>-43.333333333333321</c:v>
                </c:pt>
                <c:pt idx="6">
                  <c:v>-39.999999999999986</c:v>
                </c:pt>
                <c:pt idx="7">
                  <c:v>-36.66666666666665</c:v>
                </c:pt>
                <c:pt idx="8">
                  <c:v>-33.333333333333314</c:v>
                </c:pt>
                <c:pt idx="9">
                  <c:v>-29.999999999999982</c:v>
                </c:pt>
                <c:pt idx="10">
                  <c:v>-26.66666666666665</c:v>
                </c:pt>
                <c:pt idx="11">
                  <c:v>-23.333333333333318</c:v>
                </c:pt>
                <c:pt idx="12">
                  <c:v>-19.999999999999986</c:v>
                </c:pt>
                <c:pt idx="13">
                  <c:v>-16.666666666666654</c:v>
                </c:pt>
                <c:pt idx="14">
                  <c:v>-13.33333333333332</c:v>
                </c:pt>
                <c:pt idx="15">
                  <c:v>-9.9999999999999858</c:v>
                </c:pt>
                <c:pt idx="16">
                  <c:v>-6.6666666666666519</c:v>
                </c:pt>
                <c:pt idx="17">
                  <c:v>-3.3333333333333184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1F7-42FA-BC11-7883D37A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'4005 MHz'!$A$2:$A$20</c:f>
              <c:numCache>
                <c:formatCode>0.0</c:formatCode>
                <c:ptCount val="19"/>
                <c:pt idx="0">
                  <c:v>1.956</c:v>
                </c:pt>
                <c:pt idx="1">
                  <c:v>1.8741000000000001</c:v>
                </c:pt>
                <c:pt idx="2">
                  <c:v>1.7907</c:v>
                </c:pt>
                <c:pt idx="3">
                  <c:v>1.7101999999999999</c:v>
                </c:pt>
                <c:pt idx="4">
                  <c:v>1.6316999999999999</c:v>
                </c:pt>
                <c:pt idx="5">
                  <c:v>1.5490999999999999</c:v>
                </c:pt>
                <c:pt idx="6">
                  <c:v>1.4610000000000001</c:v>
                </c:pt>
                <c:pt idx="7">
                  <c:v>1.3844000000000001</c:v>
                </c:pt>
                <c:pt idx="8">
                  <c:v>1.2990999999999999</c:v>
                </c:pt>
                <c:pt idx="9">
                  <c:v>1.2168000000000001</c:v>
                </c:pt>
                <c:pt idx="10">
                  <c:v>1.1315999999999999</c:v>
                </c:pt>
                <c:pt idx="11">
                  <c:v>1.0479000000000001</c:v>
                </c:pt>
                <c:pt idx="12">
                  <c:v>0.96560000000000001</c:v>
                </c:pt>
                <c:pt idx="13">
                  <c:v>0.88380000000000003</c:v>
                </c:pt>
                <c:pt idx="14">
                  <c:v>0.79959999999999998</c:v>
                </c:pt>
                <c:pt idx="15">
                  <c:v>0.71599999999999997</c:v>
                </c:pt>
                <c:pt idx="16">
                  <c:v>0.63959999999999995</c:v>
                </c:pt>
                <c:pt idx="17">
                  <c:v>0.57320000000000004</c:v>
                </c:pt>
                <c:pt idx="18">
                  <c:v>0.5212</c:v>
                </c:pt>
              </c:numCache>
            </c:numRef>
          </c:xVal>
          <c:yVal>
            <c:numRef>
              <c:f>'4005 MHz'!$B$2:$B$20</c:f>
              <c:numCache>
                <c:formatCode>0.0</c:formatCode>
                <c:ptCount val="19"/>
                <c:pt idx="0">
                  <c:v>-60</c:v>
                </c:pt>
                <c:pt idx="1">
                  <c:v>-56.666666666666664</c:v>
                </c:pt>
                <c:pt idx="2">
                  <c:v>-53.333333333333329</c:v>
                </c:pt>
                <c:pt idx="3">
                  <c:v>-49.999999999999993</c:v>
                </c:pt>
                <c:pt idx="4">
                  <c:v>-46.666666666666657</c:v>
                </c:pt>
                <c:pt idx="5">
                  <c:v>-43.333333333333321</c:v>
                </c:pt>
                <c:pt idx="6">
                  <c:v>-39.999999999999986</c:v>
                </c:pt>
                <c:pt idx="7">
                  <c:v>-36.66666666666665</c:v>
                </c:pt>
                <c:pt idx="8">
                  <c:v>-33.333333333333314</c:v>
                </c:pt>
                <c:pt idx="9">
                  <c:v>-29.999999999999982</c:v>
                </c:pt>
                <c:pt idx="10">
                  <c:v>-26.66666666666665</c:v>
                </c:pt>
                <c:pt idx="11">
                  <c:v>-23.333333333333318</c:v>
                </c:pt>
                <c:pt idx="12">
                  <c:v>-19.999999999999986</c:v>
                </c:pt>
                <c:pt idx="13">
                  <c:v>-16.666666666666654</c:v>
                </c:pt>
                <c:pt idx="14">
                  <c:v>-13.33333333333332</c:v>
                </c:pt>
                <c:pt idx="15">
                  <c:v>-9.9999999999999858</c:v>
                </c:pt>
                <c:pt idx="16">
                  <c:v>-6.6666666666666519</c:v>
                </c:pt>
                <c:pt idx="17">
                  <c:v>-3.3333333333333184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514-49D3-B2C3-6C446E2B56E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1343697929570857"/>
                  <c:y val="-9.534957276892761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'4005 MHz'!$A$2:$A$20</c:f>
              <c:numCache>
                <c:formatCode>0.0</c:formatCode>
                <c:ptCount val="19"/>
                <c:pt idx="0">
                  <c:v>1.956</c:v>
                </c:pt>
                <c:pt idx="1">
                  <c:v>1.8741000000000001</c:v>
                </c:pt>
                <c:pt idx="2">
                  <c:v>1.7907</c:v>
                </c:pt>
                <c:pt idx="3">
                  <c:v>1.7101999999999999</c:v>
                </c:pt>
                <c:pt idx="4">
                  <c:v>1.6316999999999999</c:v>
                </c:pt>
                <c:pt idx="5">
                  <c:v>1.5490999999999999</c:v>
                </c:pt>
                <c:pt idx="6">
                  <c:v>1.4610000000000001</c:v>
                </c:pt>
                <c:pt idx="7">
                  <c:v>1.3844000000000001</c:v>
                </c:pt>
                <c:pt idx="8">
                  <c:v>1.2990999999999999</c:v>
                </c:pt>
                <c:pt idx="9">
                  <c:v>1.2168000000000001</c:v>
                </c:pt>
                <c:pt idx="10">
                  <c:v>1.1315999999999999</c:v>
                </c:pt>
                <c:pt idx="11">
                  <c:v>1.0479000000000001</c:v>
                </c:pt>
                <c:pt idx="12">
                  <c:v>0.96560000000000001</c:v>
                </c:pt>
                <c:pt idx="13">
                  <c:v>0.88380000000000003</c:v>
                </c:pt>
                <c:pt idx="14">
                  <c:v>0.79959999999999998</c:v>
                </c:pt>
                <c:pt idx="15">
                  <c:v>0.71599999999999997</c:v>
                </c:pt>
                <c:pt idx="16">
                  <c:v>0.63959999999999995</c:v>
                </c:pt>
                <c:pt idx="17">
                  <c:v>0.57320000000000004</c:v>
                </c:pt>
                <c:pt idx="18">
                  <c:v>0.5212</c:v>
                </c:pt>
              </c:numCache>
            </c:numRef>
          </c:xVal>
          <c:yVal>
            <c:numRef>
              <c:f>'4005 MHz'!$C$2:$C$20</c:f>
              <c:numCache>
                <c:formatCode>0.00</c:formatCode>
                <c:ptCount val="19"/>
                <c:pt idx="0">
                  <c:v>-60</c:v>
                </c:pt>
                <c:pt idx="1">
                  <c:v>-56.666666666666664</c:v>
                </c:pt>
                <c:pt idx="2">
                  <c:v>-53.333333333333329</c:v>
                </c:pt>
                <c:pt idx="3">
                  <c:v>-49.999999999999993</c:v>
                </c:pt>
                <c:pt idx="4">
                  <c:v>-46.666666666666657</c:v>
                </c:pt>
                <c:pt idx="5">
                  <c:v>-43.333333333333321</c:v>
                </c:pt>
                <c:pt idx="6">
                  <c:v>-39.999999999999986</c:v>
                </c:pt>
                <c:pt idx="7">
                  <c:v>-36.66666666666665</c:v>
                </c:pt>
                <c:pt idx="8">
                  <c:v>-33.333333333333314</c:v>
                </c:pt>
                <c:pt idx="9">
                  <c:v>-29.999999999999982</c:v>
                </c:pt>
                <c:pt idx="10">
                  <c:v>-26.66666666666665</c:v>
                </c:pt>
                <c:pt idx="11">
                  <c:v>-23.333333333333318</c:v>
                </c:pt>
                <c:pt idx="12">
                  <c:v>-19.999999999999986</c:v>
                </c:pt>
                <c:pt idx="13">
                  <c:v>-16.666666666666654</c:v>
                </c:pt>
                <c:pt idx="14">
                  <c:v>-13.33333333333332</c:v>
                </c:pt>
                <c:pt idx="15">
                  <c:v>-9.9999999999999858</c:v>
                </c:pt>
                <c:pt idx="16">
                  <c:v>-6.6666666666666519</c:v>
                </c:pt>
                <c:pt idx="17">
                  <c:v>-3.3333333333333184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514-49D3-B2C3-6C446E2B5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'4808 MHz'!$A$2:$A$20</c:f>
              <c:numCache>
                <c:formatCode>0.0</c:formatCode>
                <c:ptCount val="19"/>
                <c:pt idx="0">
                  <c:v>2.0998999999999999</c:v>
                </c:pt>
                <c:pt idx="1">
                  <c:v>2.0722</c:v>
                </c:pt>
                <c:pt idx="2">
                  <c:v>1.9976</c:v>
                </c:pt>
                <c:pt idx="3">
                  <c:v>1.8694999999999999</c:v>
                </c:pt>
                <c:pt idx="4">
                  <c:v>1.7554000000000001</c:v>
                </c:pt>
                <c:pt idx="5">
                  <c:v>1.6516</c:v>
                </c:pt>
                <c:pt idx="6">
                  <c:v>1.5617000000000001</c:v>
                </c:pt>
                <c:pt idx="7">
                  <c:v>1.4824999999999999</c:v>
                </c:pt>
                <c:pt idx="8">
                  <c:v>1.3937999999999999</c:v>
                </c:pt>
                <c:pt idx="9">
                  <c:v>1.3106</c:v>
                </c:pt>
                <c:pt idx="10">
                  <c:v>1.2289000000000001</c:v>
                </c:pt>
                <c:pt idx="11">
                  <c:v>1.143</c:v>
                </c:pt>
                <c:pt idx="12">
                  <c:v>1.0683</c:v>
                </c:pt>
                <c:pt idx="13">
                  <c:v>0.98799999999999999</c:v>
                </c:pt>
                <c:pt idx="14">
                  <c:v>0.91039999999999999</c:v>
                </c:pt>
                <c:pt idx="15">
                  <c:v>0.8327</c:v>
                </c:pt>
                <c:pt idx="16">
                  <c:v>0.76170000000000004</c:v>
                </c:pt>
                <c:pt idx="17">
                  <c:v>0.68959999999999999</c:v>
                </c:pt>
                <c:pt idx="18">
                  <c:v>0.61970000000000003</c:v>
                </c:pt>
              </c:numCache>
            </c:numRef>
          </c:xVal>
          <c:yVal>
            <c:numRef>
              <c:f>'4808 MHz'!$B$2:$B$20</c:f>
              <c:numCache>
                <c:formatCode>0.0</c:formatCode>
                <c:ptCount val="19"/>
                <c:pt idx="0">
                  <c:v>-60</c:v>
                </c:pt>
                <c:pt idx="1">
                  <c:v>-56.666666666666664</c:v>
                </c:pt>
                <c:pt idx="2">
                  <c:v>-53.333333333333329</c:v>
                </c:pt>
                <c:pt idx="3">
                  <c:v>-49.999999999999993</c:v>
                </c:pt>
                <c:pt idx="4">
                  <c:v>-46.666666666666657</c:v>
                </c:pt>
                <c:pt idx="5">
                  <c:v>-43.333333333333321</c:v>
                </c:pt>
                <c:pt idx="6">
                  <c:v>-39.999999999999986</c:v>
                </c:pt>
                <c:pt idx="7">
                  <c:v>-36.66666666666665</c:v>
                </c:pt>
                <c:pt idx="8">
                  <c:v>-33.333333333333314</c:v>
                </c:pt>
                <c:pt idx="9">
                  <c:v>-29.999999999999982</c:v>
                </c:pt>
                <c:pt idx="10">
                  <c:v>-26.66666666666665</c:v>
                </c:pt>
                <c:pt idx="11">
                  <c:v>-23.333333333333318</c:v>
                </c:pt>
                <c:pt idx="12">
                  <c:v>-19.999999999999986</c:v>
                </c:pt>
                <c:pt idx="13">
                  <c:v>-16.666666666666654</c:v>
                </c:pt>
                <c:pt idx="14">
                  <c:v>-13.33333333333332</c:v>
                </c:pt>
                <c:pt idx="15">
                  <c:v>-9.9999999999999858</c:v>
                </c:pt>
                <c:pt idx="16">
                  <c:v>-6.6666666666666519</c:v>
                </c:pt>
                <c:pt idx="17">
                  <c:v>-3.3333333333333184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C1-47BA-AD7E-A2EEF2E1688A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7721502643430244"/>
                  <c:y val="-4.49646932974356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'4808 MHz'!$A$2:$A$20</c:f>
              <c:numCache>
                <c:formatCode>0.0</c:formatCode>
                <c:ptCount val="19"/>
                <c:pt idx="0">
                  <c:v>2.0998999999999999</c:v>
                </c:pt>
                <c:pt idx="1">
                  <c:v>2.0722</c:v>
                </c:pt>
                <c:pt idx="2">
                  <c:v>1.9976</c:v>
                </c:pt>
                <c:pt idx="3">
                  <c:v>1.8694999999999999</c:v>
                </c:pt>
                <c:pt idx="4">
                  <c:v>1.7554000000000001</c:v>
                </c:pt>
                <c:pt idx="5">
                  <c:v>1.6516</c:v>
                </c:pt>
                <c:pt idx="6">
                  <c:v>1.5617000000000001</c:v>
                </c:pt>
                <c:pt idx="7">
                  <c:v>1.4824999999999999</c:v>
                </c:pt>
                <c:pt idx="8">
                  <c:v>1.3937999999999999</c:v>
                </c:pt>
                <c:pt idx="9">
                  <c:v>1.3106</c:v>
                </c:pt>
                <c:pt idx="10">
                  <c:v>1.2289000000000001</c:v>
                </c:pt>
                <c:pt idx="11">
                  <c:v>1.143</c:v>
                </c:pt>
                <c:pt idx="12">
                  <c:v>1.0683</c:v>
                </c:pt>
                <c:pt idx="13">
                  <c:v>0.98799999999999999</c:v>
                </c:pt>
                <c:pt idx="14">
                  <c:v>0.91039999999999999</c:v>
                </c:pt>
                <c:pt idx="15">
                  <c:v>0.8327</c:v>
                </c:pt>
                <c:pt idx="16">
                  <c:v>0.76170000000000004</c:v>
                </c:pt>
                <c:pt idx="17">
                  <c:v>0.68959999999999999</c:v>
                </c:pt>
                <c:pt idx="18">
                  <c:v>0.61970000000000003</c:v>
                </c:pt>
              </c:numCache>
            </c:numRef>
          </c:xVal>
          <c:yVal>
            <c:numRef>
              <c:f>'4808 MHz'!$C$2:$C$20</c:f>
              <c:numCache>
                <c:formatCode>0.00</c:formatCode>
                <c:ptCount val="19"/>
                <c:pt idx="5">
                  <c:v>-43.333333333333321</c:v>
                </c:pt>
                <c:pt idx="6">
                  <c:v>-39.999999999999986</c:v>
                </c:pt>
                <c:pt idx="7">
                  <c:v>-36.66666666666665</c:v>
                </c:pt>
                <c:pt idx="8">
                  <c:v>-33.333333333333314</c:v>
                </c:pt>
                <c:pt idx="9">
                  <c:v>-29.999999999999982</c:v>
                </c:pt>
                <c:pt idx="10">
                  <c:v>-26.66666666666665</c:v>
                </c:pt>
                <c:pt idx="11">
                  <c:v>-23.333333333333318</c:v>
                </c:pt>
                <c:pt idx="12">
                  <c:v>-19.999999999999986</c:v>
                </c:pt>
                <c:pt idx="13">
                  <c:v>-16.666666666666654</c:v>
                </c:pt>
                <c:pt idx="14">
                  <c:v>-13.33333333333332</c:v>
                </c:pt>
                <c:pt idx="15">
                  <c:v>-9.9999999999999858</c:v>
                </c:pt>
                <c:pt idx="16">
                  <c:v>-6.6666666666666519</c:v>
                </c:pt>
                <c:pt idx="17">
                  <c:v>-3.3333333333333184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6C1-47BA-AD7E-A2EEF2E16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'5603 MHz'!$A$2:$A$20</c:f>
              <c:numCache>
                <c:formatCode>0.0</c:formatCode>
                <c:ptCount val="19"/>
                <c:pt idx="0">
                  <c:v>2.0769000000000002</c:v>
                </c:pt>
                <c:pt idx="1">
                  <c:v>2.0366</c:v>
                </c:pt>
                <c:pt idx="2">
                  <c:v>1.9748000000000001</c:v>
                </c:pt>
                <c:pt idx="3">
                  <c:v>1.9</c:v>
                </c:pt>
                <c:pt idx="4">
                  <c:v>1.8189</c:v>
                </c:pt>
                <c:pt idx="5">
                  <c:v>1.7341</c:v>
                </c:pt>
                <c:pt idx="6">
                  <c:v>1.6516999999999999</c:v>
                </c:pt>
                <c:pt idx="7">
                  <c:v>1.5674999999999999</c:v>
                </c:pt>
                <c:pt idx="8">
                  <c:v>1.4843999999999999</c:v>
                </c:pt>
                <c:pt idx="9">
                  <c:v>1.4</c:v>
                </c:pt>
                <c:pt idx="10">
                  <c:v>1.3184</c:v>
                </c:pt>
                <c:pt idx="11">
                  <c:v>1.2341</c:v>
                </c:pt>
                <c:pt idx="12">
                  <c:v>1.1511</c:v>
                </c:pt>
                <c:pt idx="13">
                  <c:v>1.0706</c:v>
                </c:pt>
                <c:pt idx="14">
                  <c:v>0.9839</c:v>
                </c:pt>
                <c:pt idx="15">
                  <c:v>0.90329999999999999</c:v>
                </c:pt>
                <c:pt idx="16">
                  <c:v>0.82150000000000001</c:v>
                </c:pt>
                <c:pt idx="17">
                  <c:v>0.73240000000000005</c:v>
                </c:pt>
                <c:pt idx="18">
                  <c:v>0.65629999999999999</c:v>
                </c:pt>
              </c:numCache>
            </c:numRef>
          </c:xVal>
          <c:yVal>
            <c:numRef>
              <c:f>'5603 MHz'!$B$2:$B$20</c:f>
              <c:numCache>
                <c:formatCode>0.0</c:formatCode>
                <c:ptCount val="19"/>
                <c:pt idx="0">
                  <c:v>-60</c:v>
                </c:pt>
                <c:pt idx="1">
                  <c:v>-56.666666666666664</c:v>
                </c:pt>
                <c:pt idx="2">
                  <c:v>-53.333333333333329</c:v>
                </c:pt>
                <c:pt idx="3">
                  <c:v>-49.999999999999993</c:v>
                </c:pt>
                <c:pt idx="4">
                  <c:v>-46.666666666666657</c:v>
                </c:pt>
                <c:pt idx="5">
                  <c:v>-43.333333333333321</c:v>
                </c:pt>
                <c:pt idx="6">
                  <c:v>-39.999999999999986</c:v>
                </c:pt>
                <c:pt idx="7">
                  <c:v>-36.66666666666665</c:v>
                </c:pt>
                <c:pt idx="8">
                  <c:v>-33.333333333333314</c:v>
                </c:pt>
                <c:pt idx="9">
                  <c:v>-29.999999999999982</c:v>
                </c:pt>
                <c:pt idx="10">
                  <c:v>-26.66666666666665</c:v>
                </c:pt>
                <c:pt idx="11">
                  <c:v>-23.333333333333318</c:v>
                </c:pt>
                <c:pt idx="12">
                  <c:v>-19.999999999999986</c:v>
                </c:pt>
                <c:pt idx="13">
                  <c:v>-16.666666666666654</c:v>
                </c:pt>
                <c:pt idx="14">
                  <c:v>-13.33333333333332</c:v>
                </c:pt>
                <c:pt idx="15">
                  <c:v>-9.9999999999999858</c:v>
                </c:pt>
                <c:pt idx="16">
                  <c:v>-6.6666666666666519</c:v>
                </c:pt>
                <c:pt idx="17">
                  <c:v>-3.3333333333333184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B5-4585-B76D-42D7195375F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9062004708867384"/>
                  <c:y val="-9.2458247946201597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'5603 MHz'!$A$2:$A$20</c:f>
              <c:numCache>
                <c:formatCode>0.0</c:formatCode>
                <c:ptCount val="19"/>
                <c:pt idx="0">
                  <c:v>2.0769000000000002</c:v>
                </c:pt>
                <c:pt idx="1">
                  <c:v>2.0366</c:v>
                </c:pt>
                <c:pt idx="2">
                  <c:v>1.9748000000000001</c:v>
                </c:pt>
                <c:pt idx="3">
                  <c:v>1.9</c:v>
                </c:pt>
                <c:pt idx="4">
                  <c:v>1.8189</c:v>
                </c:pt>
                <c:pt idx="5">
                  <c:v>1.7341</c:v>
                </c:pt>
                <c:pt idx="6">
                  <c:v>1.6516999999999999</c:v>
                </c:pt>
                <c:pt idx="7">
                  <c:v>1.5674999999999999</c:v>
                </c:pt>
                <c:pt idx="8">
                  <c:v>1.4843999999999999</c:v>
                </c:pt>
                <c:pt idx="9">
                  <c:v>1.4</c:v>
                </c:pt>
                <c:pt idx="10">
                  <c:v>1.3184</c:v>
                </c:pt>
                <c:pt idx="11">
                  <c:v>1.2341</c:v>
                </c:pt>
                <c:pt idx="12">
                  <c:v>1.1511</c:v>
                </c:pt>
                <c:pt idx="13">
                  <c:v>1.0706</c:v>
                </c:pt>
                <c:pt idx="14">
                  <c:v>0.9839</c:v>
                </c:pt>
                <c:pt idx="15">
                  <c:v>0.90329999999999999</c:v>
                </c:pt>
                <c:pt idx="16">
                  <c:v>0.82150000000000001</c:v>
                </c:pt>
                <c:pt idx="17">
                  <c:v>0.73240000000000005</c:v>
                </c:pt>
                <c:pt idx="18">
                  <c:v>0.65629999999999999</c:v>
                </c:pt>
              </c:numCache>
            </c:numRef>
          </c:xVal>
          <c:yVal>
            <c:numRef>
              <c:f>'5603 MHz'!$C$2:$C$20</c:f>
              <c:numCache>
                <c:formatCode>0.00</c:formatCode>
                <c:ptCount val="19"/>
                <c:pt idx="3">
                  <c:v>-49.999999999999993</c:v>
                </c:pt>
                <c:pt idx="4">
                  <c:v>-46.666666666666657</c:v>
                </c:pt>
                <c:pt idx="5">
                  <c:v>-43.333333333333321</c:v>
                </c:pt>
                <c:pt idx="6">
                  <c:v>-39.999999999999986</c:v>
                </c:pt>
                <c:pt idx="7">
                  <c:v>-36.66666666666665</c:v>
                </c:pt>
                <c:pt idx="8">
                  <c:v>-33.333333333333314</c:v>
                </c:pt>
                <c:pt idx="9">
                  <c:v>-29.999999999999982</c:v>
                </c:pt>
                <c:pt idx="10">
                  <c:v>-26.66666666666665</c:v>
                </c:pt>
                <c:pt idx="11">
                  <c:v>-23.333333333333318</c:v>
                </c:pt>
                <c:pt idx="12">
                  <c:v>-19.999999999999986</c:v>
                </c:pt>
                <c:pt idx="13">
                  <c:v>-16.666666666666654</c:v>
                </c:pt>
                <c:pt idx="14">
                  <c:v>-13.33333333333332</c:v>
                </c:pt>
                <c:pt idx="15">
                  <c:v>-9.9999999999999858</c:v>
                </c:pt>
                <c:pt idx="16">
                  <c:v>-6.6666666666666519</c:v>
                </c:pt>
                <c:pt idx="17">
                  <c:v>-3.3333333333333184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1B5-4585-B76D-42D719537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162896</xdr:colOff>
      <xdr:row>1</xdr:row>
      <xdr:rowOff>26460</xdr:rowOff>
    </xdr:from>
    <xdr:to>
      <xdr:col>14</xdr:col>
      <xdr:colOff>66091</xdr:colOff>
      <xdr:row>23</xdr:row>
      <xdr:rowOff>128296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E24"/>
  <sheetViews>
    <sheetView tabSelected="1" zoomScale="98" zoomScaleNormal="180" workbookViewId="0">
      <selection activeCell="Q6" sqref="Q6"/>
    </sheetView>
  </sheetViews>
  <sheetFormatPr baseColWidth="10" defaultRowHeight="14.4" x14ac:dyDescent="0.55000000000000004"/>
  <cols>
    <col min="1" max="1" width="20" customWidth="1"/>
  </cols>
  <sheetData>
    <row r="1" spans="1:5" x14ac:dyDescent="0.55000000000000004">
      <c r="A1" t="s">
        <v>0</v>
      </c>
      <c r="B1" t="s">
        <v>55</v>
      </c>
    </row>
    <row r="2" spans="1:5" x14ac:dyDescent="0.55000000000000004">
      <c r="A2" t="s">
        <v>1</v>
      </c>
      <c r="B2" s="1">
        <v>8318</v>
      </c>
      <c r="C2" t="s">
        <v>2</v>
      </c>
    </row>
    <row r="3" spans="1:5" x14ac:dyDescent="0.55000000000000004">
      <c r="A3" t="s">
        <v>3</v>
      </c>
      <c r="B3" s="2" t="s">
        <v>4</v>
      </c>
      <c r="C3" t="s">
        <v>5</v>
      </c>
    </row>
    <row r="4" spans="1:5" x14ac:dyDescent="0.55000000000000004">
      <c r="A4" t="s">
        <v>6</v>
      </c>
      <c r="B4" s="25">
        <v>5</v>
      </c>
      <c r="C4" t="s">
        <v>7</v>
      </c>
    </row>
    <row r="5" spans="1:5" x14ac:dyDescent="0.55000000000000004">
      <c r="A5" t="s">
        <v>8</v>
      </c>
      <c r="B5" s="3">
        <v>10</v>
      </c>
      <c r="C5" t="s">
        <v>12</v>
      </c>
    </row>
    <row r="6" spans="1:5" x14ac:dyDescent="0.55000000000000004">
      <c r="A6" t="s">
        <v>9</v>
      </c>
      <c r="B6" s="5">
        <v>8000</v>
      </c>
      <c r="C6" t="s">
        <v>13</v>
      </c>
    </row>
    <row r="7" spans="1:5" x14ac:dyDescent="0.55000000000000004">
      <c r="A7" t="s">
        <v>10</v>
      </c>
      <c r="B7" s="4">
        <v>-60</v>
      </c>
      <c r="C7" t="s">
        <v>18</v>
      </c>
    </row>
    <row r="8" spans="1:5" x14ac:dyDescent="0.55000000000000004">
      <c r="A8" t="s">
        <v>11</v>
      </c>
      <c r="B8" s="5">
        <v>0</v>
      </c>
      <c r="C8" t="s">
        <v>19</v>
      </c>
    </row>
    <row r="9" spans="1:5" x14ac:dyDescent="0.55000000000000004">
      <c r="A9" t="s">
        <v>16</v>
      </c>
      <c r="B9" s="6">
        <f>B6-B5</f>
        <v>7990</v>
      </c>
    </row>
    <row r="11" spans="1:5" x14ac:dyDescent="0.55000000000000004">
      <c r="A11" s="8" t="s">
        <v>17</v>
      </c>
      <c r="B11" s="10" t="s">
        <v>44</v>
      </c>
      <c r="C11" s="10" t="s">
        <v>45</v>
      </c>
    </row>
    <row r="12" spans="1:5" x14ac:dyDescent="0.55000000000000004">
      <c r="A12" s="9">
        <f>B5</f>
        <v>10</v>
      </c>
      <c r="B12" s="24">
        <f>'10 MHz'!A25</f>
        <v>-40.79</v>
      </c>
      <c r="C12" s="16">
        <f>'10 MHz'!B25</f>
        <v>23.276</v>
      </c>
      <c r="D12" s="7" t="s">
        <v>14</v>
      </c>
      <c r="E12" s="7" t="s">
        <v>15</v>
      </c>
    </row>
    <row r="13" spans="1:5" x14ac:dyDescent="0.55000000000000004">
      <c r="A13" s="9">
        <f>0.1*$B$9+A12</f>
        <v>809</v>
      </c>
      <c r="B13" s="24">
        <f>'809 MHz'!A25</f>
        <v>-40.710999999999999</v>
      </c>
      <c r="C13" s="16">
        <f>'809 MHz'!B25</f>
        <v>21.908999999999999</v>
      </c>
      <c r="D13" s="7" t="s">
        <v>20</v>
      </c>
      <c r="E13" s="7" t="s">
        <v>32</v>
      </c>
    </row>
    <row r="14" spans="1:5" x14ac:dyDescent="0.55000000000000004">
      <c r="A14" s="9">
        <f t="shared" ref="A14:A20" si="0">0.1*$B$9+A13</f>
        <v>1608</v>
      </c>
      <c r="B14" s="24">
        <f>'1608 MHz'!A25</f>
        <v>-40.573999999999998</v>
      </c>
      <c r="C14" s="16">
        <f>'1608 MHz'!B25</f>
        <v>20.164000000000001</v>
      </c>
      <c r="D14" s="7" t="s">
        <v>21</v>
      </c>
      <c r="E14" s="7" t="s">
        <v>38</v>
      </c>
    </row>
    <row r="15" spans="1:5" x14ac:dyDescent="0.55000000000000004">
      <c r="A15" s="9">
        <f t="shared" si="0"/>
        <v>2407</v>
      </c>
      <c r="B15" s="24">
        <f>'2407 MHz'!A$25</f>
        <v>-41.17</v>
      </c>
      <c r="C15" s="16">
        <f>'2407 MHz'!B25</f>
        <v>18.763000000000002</v>
      </c>
      <c r="D15" s="7" t="s">
        <v>22</v>
      </c>
      <c r="E15" s="7" t="s">
        <v>33</v>
      </c>
    </row>
    <row r="16" spans="1:5" x14ac:dyDescent="0.55000000000000004">
      <c r="A16" s="9">
        <f t="shared" si="0"/>
        <v>3206</v>
      </c>
      <c r="B16" s="24">
        <f>'3206 MHz'!A$25</f>
        <v>-39.561</v>
      </c>
      <c r="C16" s="16">
        <f>'3206 MHz'!B25</f>
        <v>18.835999999999999</v>
      </c>
      <c r="D16" s="7" t="s">
        <v>23</v>
      </c>
      <c r="E16" s="7" t="s">
        <v>39</v>
      </c>
    </row>
    <row r="17" spans="1:5" x14ac:dyDescent="0.55000000000000004">
      <c r="A17" s="9">
        <f t="shared" si="0"/>
        <v>4005</v>
      </c>
      <c r="B17" s="24">
        <f>'4005 MHz'!A25</f>
        <v>-40.503999999999998</v>
      </c>
      <c r="C17" s="16">
        <f>'4005 MHz'!B25</f>
        <v>19.257000000000001</v>
      </c>
      <c r="D17" s="7" t="s">
        <v>24</v>
      </c>
      <c r="E17" s="7" t="s">
        <v>34</v>
      </c>
    </row>
    <row r="18" spans="1:5" x14ac:dyDescent="0.55000000000000004">
      <c r="A18" s="9">
        <f t="shared" si="0"/>
        <v>4804</v>
      </c>
      <c r="B18" s="24">
        <f>'4808 MHz'!A$25</f>
        <v>-41.83</v>
      </c>
      <c r="C18" s="16">
        <f>'4808 MHz'!B25</f>
        <v>25.071000000000002</v>
      </c>
      <c r="D18" s="7" t="s">
        <v>25</v>
      </c>
      <c r="E18" s="7" t="s">
        <v>40</v>
      </c>
    </row>
    <row r="19" spans="1:5" x14ac:dyDescent="0.55000000000000004">
      <c r="A19" s="9">
        <f t="shared" si="0"/>
        <v>5603</v>
      </c>
      <c r="B19" s="24">
        <f>'5603 MHz'!A$25</f>
        <v>-40.088999999999999</v>
      </c>
      <c r="C19" s="16">
        <f>'5603 MHz'!B25</f>
        <v>26.184000000000001</v>
      </c>
      <c r="D19" s="7" t="s">
        <v>26</v>
      </c>
      <c r="E19" s="7" t="s">
        <v>35</v>
      </c>
    </row>
    <row r="20" spans="1:5" x14ac:dyDescent="0.55000000000000004">
      <c r="A20" s="9">
        <f t="shared" si="0"/>
        <v>6402</v>
      </c>
      <c r="B20" s="24">
        <f>' 6402 MHz'!A$25</f>
        <v>-40.44</v>
      </c>
      <c r="C20" s="16">
        <f>' 6402 MHz'!B25</f>
        <v>29.282</v>
      </c>
      <c r="D20" s="7" t="s">
        <v>27</v>
      </c>
      <c r="E20" s="7" t="s">
        <v>41</v>
      </c>
    </row>
    <row r="21" spans="1:5" x14ac:dyDescent="0.55000000000000004">
      <c r="A21" s="9">
        <f>0.08*$B$9+A20</f>
        <v>7041.2</v>
      </c>
      <c r="B21" s="24">
        <f>'7041 MHz'!A$25</f>
        <v>-40.795000000000002</v>
      </c>
      <c r="C21" s="16">
        <f>'7041 MHz'!B25</f>
        <v>32.262</v>
      </c>
      <c r="D21" s="7" t="s">
        <v>28</v>
      </c>
      <c r="E21" s="7" t="s">
        <v>36</v>
      </c>
    </row>
    <row r="22" spans="1:5" x14ac:dyDescent="0.55000000000000004">
      <c r="A22" s="9">
        <f>0.06*$B$9+A21</f>
        <v>7520.5999999999995</v>
      </c>
      <c r="B22" s="24">
        <f>'7521 MHz'!A$25</f>
        <v>-40.603999999999999</v>
      </c>
      <c r="C22" s="16">
        <f>'7521 MHz'!B25</f>
        <v>34.298999999999999</v>
      </c>
      <c r="D22" s="7" t="s">
        <v>29</v>
      </c>
      <c r="E22" s="7" t="s">
        <v>42</v>
      </c>
    </row>
    <row r="23" spans="1:5" x14ac:dyDescent="0.55000000000000004">
      <c r="A23" s="9">
        <f>0.04*$B$9+A22</f>
        <v>7840.2</v>
      </c>
      <c r="B23" s="24">
        <f>'7840 MHz'!A$25</f>
        <v>-41.110999999999997</v>
      </c>
      <c r="C23" s="24">
        <f>'7840 MHz'!B25</f>
        <v>36.65</v>
      </c>
      <c r="D23" s="7" t="s">
        <v>30</v>
      </c>
      <c r="E23" s="7" t="s">
        <v>37</v>
      </c>
    </row>
    <row r="24" spans="1:5" x14ac:dyDescent="0.55000000000000004">
      <c r="A24" s="9">
        <f>0.02*$B$9+A23</f>
        <v>8000</v>
      </c>
      <c r="B24" s="24">
        <f>'8000 MHz'!A$25</f>
        <v>-42.01</v>
      </c>
      <c r="C24" s="16">
        <f>'8000 MHz'!B25</f>
        <v>38.912999999999997</v>
      </c>
      <c r="D24" s="7" t="s">
        <v>31</v>
      </c>
      <c r="E24" s="7" t="s">
        <v>43</v>
      </c>
    </row>
  </sheetData>
  <pageMargins left="0.70866141732283472" right="0.70866141732283472" top="0.78740157480314965" bottom="0.78740157480314965" header="0.31496062992125984" footer="0.31496062992125984"/>
  <pageSetup paperSize="9" scale="13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topLeftCell="A2" zoomScale="108" workbookViewId="0">
      <selection activeCell="B26" sqref="B26"/>
    </sheetView>
  </sheetViews>
  <sheetFormatPr baseColWidth="10" defaultRowHeight="14.4" x14ac:dyDescent="0.55000000000000004"/>
  <cols>
    <col min="1" max="3" width="11.5234375" style="7"/>
  </cols>
  <sheetData>
    <row r="1" spans="1:4" x14ac:dyDescent="0.55000000000000004">
      <c r="A1" s="11" t="s">
        <v>46</v>
      </c>
      <c r="B1" s="11" t="s">
        <v>47</v>
      </c>
      <c r="C1" s="11" t="s">
        <v>53</v>
      </c>
      <c r="D1" s="15"/>
    </row>
    <row r="2" spans="1:4" x14ac:dyDescent="0.55000000000000004">
      <c r="A2" s="21">
        <v>2.0947</v>
      </c>
      <c r="B2" s="22">
        <v>-60</v>
      </c>
      <c r="C2" s="17"/>
      <c r="D2" s="15" t="s">
        <v>48</v>
      </c>
    </row>
    <row r="3" spans="1:4" x14ac:dyDescent="0.55000000000000004">
      <c r="A3" s="21">
        <v>2.0665</v>
      </c>
      <c r="B3" s="23">
        <f t="shared" ref="B3:B19" si="0">B2+$B$23</f>
        <v>-56.666666666666664</v>
      </c>
      <c r="C3" s="17"/>
      <c r="D3" s="15"/>
    </row>
    <row r="4" spans="1:4" x14ac:dyDescent="0.55000000000000004">
      <c r="A4" s="21">
        <v>2.0186999999999999</v>
      </c>
      <c r="B4" s="23">
        <f t="shared" si="0"/>
        <v>-53.333333333333329</v>
      </c>
      <c r="C4" s="17"/>
      <c r="D4" s="15"/>
    </row>
    <row r="5" spans="1:4" x14ac:dyDescent="0.55000000000000004">
      <c r="A5" s="21">
        <v>1.9551000000000001</v>
      </c>
      <c r="B5" s="23">
        <f t="shared" si="0"/>
        <v>-49.999999999999993</v>
      </c>
      <c r="C5" s="17">
        <f t="shared" ref="C5:C20" si="1">B5</f>
        <v>-49.999999999999993</v>
      </c>
      <c r="D5" s="27" t="s">
        <v>54</v>
      </c>
    </row>
    <row r="6" spans="1:4" x14ac:dyDescent="0.55000000000000004">
      <c r="A6" s="21">
        <v>1.88</v>
      </c>
      <c r="B6" s="23">
        <f t="shared" si="0"/>
        <v>-46.666666666666657</v>
      </c>
      <c r="C6" s="17">
        <f t="shared" si="1"/>
        <v>-46.666666666666657</v>
      </c>
      <c r="D6" s="27"/>
    </row>
    <row r="7" spans="1:4" x14ac:dyDescent="0.55000000000000004">
      <c r="A7" s="21">
        <v>1.7968999999999999</v>
      </c>
      <c r="B7" s="23">
        <f t="shared" si="0"/>
        <v>-43.333333333333321</v>
      </c>
      <c r="C7" s="17">
        <f t="shared" si="1"/>
        <v>-43.333333333333321</v>
      </c>
      <c r="D7" s="27"/>
    </row>
    <row r="8" spans="1:4" x14ac:dyDescent="0.55000000000000004">
      <c r="A8" s="21">
        <v>1.714</v>
      </c>
      <c r="B8" s="23">
        <f t="shared" si="0"/>
        <v>-39.999999999999986</v>
      </c>
      <c r="C8" s="17">
        <f t="shared" si="1"/>
        <v>-39.999999999999986</v>
      </c>
      <c r="D8" s="27"/>
    </row>
    <row r="9" spans="1:4" x14ac:dyDescent="0.55000000000000004">
      <c r="A9" s="21">
        <v>1.6316999999999999</v>
      </c>
      <c r="B9" s="23">
        <f t="shared" si="0"/>
        <v>-36.66666666666665</v>
      </c>
      <c r="C9" s="17">
        <f t="shared" si="1"/>
        <v>-36.66666666666665</v>
      </c>
      <c r="D9" s="27"/>
    </row>
    <row r="10" spans="1:4" x14ac:dyDescent="0.55000000000000004">
      <c r="A10" s="21">
        <v>1.5479000000000001</v>
      </c>
      <c r="B10" s="23">
        <f t="shared" si="0"/>
        <v>-33.333333333333314</v>
      </c>
      <c r="C10" s="17">
        <f t="shared" si="1"/>
        <v>-33.333333333333314</v>
      </c>
      <c r="D10" s="27"/>
    </row>
    <row r="11" spans="1:4" x14ac:dyDescent="0.55000000000000004">
      <c r="A11" s="21">
        <v>1.4673</v>
      </c>
      <c r="B11" s="23">
        <f t="shared" si="0"/>
        <v>-29.999999999999982</v>
      </c>
      <c r="C11" s="17">
        <f t="shared" si="1"/>
        <v>-29.999999999999982</v>
      </c>
      <c r="D11" s="27"/>
    </row>
    <row r="12" spans="1:4" x14ac:dyDescent="0.55000000000000004">
      <c r="A12" s="21">
        <v>1.3846000000000001</v>
      </c>
      <c r="B12" s="23">
        <f t="shared" si="0"/>
        <v>-26.66666666666665</v>
      </c>
      <c r="C12" s="17">
        <f t="shared" si="1"/>
        <v>-26.66666666666665</v>
      </c>
      <c r="D12" s="27"/>
    </row>
    <row r="13" spans="1:4" x14ac:dyDescent="0.55000000000000004">
      <c r="A13" s="21">
        <v>1.3023</v>
      </c>
      <c r="B13" s="23">
        <f t="shared" si="0"/>
        <v>-23.333333333333318</v>
      </c>
      <c r="C13" s="17">
        <f t="shared" si="1"/>
        <v>-23.333333333333318</v>
      </c>
      <c r="D13" s="27"/>
    </row>
    <row r="14" spans="1:4" x14ac:dyDescent="0.55000000000000004">
      <c r="A14" s="21">
        <v>1.2182999999999999</v>
      </c>
      <c r="B14" s="23">
        <f t="shared" si="0"/>
        <v>-19.999999999999986</v>
      </c>
      <c r="C14" s="17">
        <f t="shared" si="1"/>
        <v>-19.999999999999986</v>
      </c>
      <c r="D14" s="27"/>
    </row>
    <row r="15" spans="1:4" x14ac:dyDescent="0.55000000000000004">
      <c r="A15" s="21">
        <v>1.1365000000000001</v>
      </c>
      <c r="B15" s="23">
        <f t="shared" si="0"/>
        <v>-16.666666666666654</v>
      </c>
      <c r="C15" s="17">
        <f t="shared" si="1"/>
        <v>-16.666666666666654</v>
      </c>
      <c r="D15" s="27"/>
    </row>
    <row r="16" spans="1:4" x14ac:dyDescent="0.55000000000000004">
      <c r="A16" s="21">
        <v>1.0522</v>
      </c>
      <c r="B16" s="23">
        <f t="shared" si="0"/>
        <v>-13.33333333333332</v>
      </c>
      <c r="C16" s="17">
        <f t="shared" si="1"/>
        <v>-13.33333333333332</v>
      </c>
      <c r="D16" s="27"/>
    </row>
    <row r="17" spans="1:4" x14ac:dyDescent="0.55000000000000004">
      <c r="A17" s="21">
        <v>0.97050000000000003</v>
      </c>
      <c r="B17" s="23">
        <f t="shared" si="0"/>
        <v>-9.9999999999999858</v>
      </c>
      <c r="C17" s="17">
        <f t="shared" si="1"/>
        <v>-9.9999999999999858</v>
      </c>
      <c r="D17" s="27"/>
    </row>
    <row r="18" spans="1:4" x14ac:dyDescent="0.55000000000000004">
      <c r="A18" s="21">
        <v>0.8911</v>
      </c>
      <c r="B18" s="23">
        <f t="shared" si="0"/>
        <v>-6.6666666666666519</v>
      </c>
      <c r="C18" s="17">
        <f t="shared" si="1"/>
        <v>-6.6666666666666519</v>
      </c>
      <c r="D18" s="15"/>
    </row>
    <row r="19" spans="1:4" x14ac:dyDescent="0.55000000000000004">
      <c r="A19" s="21">
        <v>0.8044</v>
      </c>
      <c r="B19" s="23">
        <f t="shared" si="0"/>
        <v>-3.3333333333333184</v>
      </c>
      <c r="C19" s="17">
        <f t="shared" si="1"/>
        <v>-3.3333333333333184</v>
      </c>
      <c r="D19" s="15"/>
    </row>
    <row r="20" spans="1:4" x14ac:dyDescent="0.55000000000000004">
      <c r="A20" s="21">
        <v>0.72389999999999999</v>
      </c>
      <c r="B20" s="22">
        <v>0</v>
      </c>
      <c r="C20" s="17">
        <f t="shared" si="1"/>
        <v>0</v>
      </c>
      <c r="D20" s="15" t="s">
        <v>49</v>
      </c>
    </row>
    <row r="21" spans="1:4" x14ac:dyDescent="0.55000000000000004">
      <c r="A21" s="12"/>
      <c r="B21" s="12">
        <f>B20-B2</f>
        <v>60</v>
      </c>
      <c r="C21" s="18"/>
      <c r="D21" s="15" t="s">
        <v>52</v>
      </c>
    </row>
    <row r="22" spans="1:4" x14ac:dyDescent="0.55000000000000004">
      <c r="A22" s="12"/>
      <c r="B22" s="13">
        <v>18</v>
      </c>
      <c r="C22" s="20"/>
      <c r="D22" s="15" t="s">
        <v>50</v>
      </c>
    </row>
    <row r="23" spans="1:4" x14ac:dyDescent="0.55000000000000004">
      <c r="A23" s="12"/>
      <c r="B23" s="26">
        <f>B21/B22</f>
        <v>3.3333333333333335</v>
      </c>
      <c r="C23" s="18"/>
      <c r="D23" s="15" t="s">
        <v>51</v>
      </c>
    </row>
    <row r="24" spans="1:4" x14ac:dyDescent="0.55000000000000004">
      <c r="A24" s="14" t="s">
        <v>44</v>
      </c>
      <c r="B24" s="14" t="s">
        <v>45</v>
      </c>
      <c r="C24" s="19"/>
    </row>
    <row r="25" spans="1:4" x14ac:dyDescent="0.55000000000000004">
      <c r="A25" s="12">
        <v>-40.44</v>
      </c>
      <c r="B25" s="12">
        <v>29.282</v>
      </c>
      <c r="C25" s="18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activeCell="B26" sqref="B26"/>
    </sheetView>
  </sheetViews>
  <sheetFormatPr baseColWidth="10" defaultRowHeight="14.4" x14ac:dyDescent="0.55000000000000004"/>
  <cols>
    <col min="1" max="3" width="11.5234375" style="7"/>
  </cols>
  <sheetData>
    <row r="1" spans="1:4" x14ac:dyDescent="0.55000000000000004">
      <c r="A1" s="11" t="s">
        <v>46</v>
      </c>
      <c r="B1" s="11" t="s">
        <v>47</v>
      </c>
      <c r="C1" s="11" t="s">
        <v>53</v>
      </c>
      <c r="D1" s="15"/>
    </row>
    <row r="2" spans="1:4" x14ac:dyDescent="0.55000000000000004">
      <c r="A2" s="21">
        <v>2.1044</v>
      </c>
      <c r="B2" s="22">
        <v>-60</v>
      </c>
      <c r="C2" s="17"/>
      <c r="D2" s="15" t="s">
        <v>48</v>
      </c>
    </row>
    <row r="3" spans="1:4" x14ac:dyDescent="0.55000000000000004">
      <c r="A3" s="21">
        <v>2.0846</v>
      </c>
      <c r="B3" s="23">
        <f t="shared" ref="B3:B19" si="0">B2+$B$23</f>
        <v>-56.666666666666664</v>
      </c>
      <c r="C3" s="17"/>
      <c r="D3" s="15"/>
    </row>
    <row r="4" spans="1:4" x14ac:dyDescent="0.55000000000000004">
      <c r="A4" s="21">
        <v>2.0493999999999999</v>
      </c>
      <c r="B4" s="23">
        <f t="shared" si="0"/>
        <v>-53.333333333333329</v>
      </c>
      <c r="C4" s="17"/>
      <c r="D4" s="15"/>
    </row>
    <row r="5" spans="1:4" x14ac:dyDescent="0.55000000000000004">
      <c r="A5" s="21">
        <v>1.9982</v>
      </c>
      <c r="B5" s="23">
        <f t="shared" si="0"/>
        <v>-49.999999999999993</v>
      </c>
      <c r="C5" s="17">
        <f t="shared" ref="C5:C20" si="1">B5</f>
        <v>-49.999999999999993</v>
      </c>
      <c r="D5" s="27" t="s">
        <v>54</v>
      </c>
    </row>
    <row r="6" spans="1:4" x14ac:dyDescent="0.55000000000000004">
      <c r="A6" s="21">
        <v>1.9333</v>
      </c>
      <c r="B6" s="23">
        <f t="shared" si="0"/>
        <v>-46.666666666666657</v>
      </c>
      <c r="C6" s="17">
        <f t="shared" si="1"/>
        <v>-46.666666666666657</v>
      </c>
      <c r="D6" s="27"/>
    </row>
    <row r="7" spans="1:4" x14ac:dyDescent="0.55000000000000004">
      <c r="A7" s="21">
        <v>1.8554999999999999</v>
      </c>
      <c r="B7" s="23">
        <f t="shared" si="0"/>
        <v>-43.333333333333321</v>
      </c>
      <c r="C7" s="17">
        <f t="shared" si="1"/>
        <v>-43.333333333333321</v>
      </c>
      <c r="D7" s="27"/>
    </row>
    <row r="8" spans="1:4" x14ac:dyDescent="0.55000000000000004">
      <c r="A8" s="21">
        <v>1.7777000000000001</v>
      </c>
      <c r="B8" s="23">
        <f t="shared" si="0"/>
        <v>-39.999999999999986</v>
      </c>
      <c r="C8" s="17">
        <f t="shared" si="1"/>
        <v>-39.999999999999986</v>
      </c>
      <c r="D8" s="27"/>
    </row>
    <row r="9" spans="1:4" x14ac:dyDescent="0.55000000000000004">
      <c r="A9" s="21">
        <v>1.6957</v>
      </c>
      <c r="B9" s="23">
        <f t="shared" si="0"/>
        <v>-36.66666666666665</v>
      </c>
      <c r="C9" s="17">
        <f t="shared" si="1"/>
        <v>-36.66666666666665</v>
      </c>
      <c r="D9" s="27"/>
    </row>
    <row r="10" spans="1:4" x14ac:dyDescent="0.55000000000000004">
      <c r="A10" s="21">
        <v>1.6113</v>
      </c>
      <c r="B10" s="23">
        <f t="shared" si="0"/>
        <v>-33.333333333333314</v>
      </c>
      <c r="C10" s="17">
        <f t="shared" si="1"/>
        <v>-33.333333333333314</v>
      </c>
      <c r="D10" s="27"/>
    </row>
    <row r="11" spans="1:4" x14ac:dyDescent="0.55000000000000004">
      <c r="A11" s="21">
        <v>1.5295000000000001</v>
      </c>
      <c r="B11" s="23">
        <f t="shared" si="0"/>
        <v>-29.999999999999982</v>
      </c>
      <c r="C11" s="17">
        <f t="shared" si="1"/>
        <v>-29.999999999999982</v>
      </c>
      <c r="D11" s="27"/>
    </row>
    <row r="12" spans="1:4" x14ac:dyDescent="0.55000000000000004">
      <c r="A12" s="21">
        <v>1.4471000000000001</v>
      </c>
      <c r="B12" s="23">
        <f t="shared" si="0"/>
        <v>-26.66666666666665</v>
      </c>
      <c r="C12" s="17">
        <f t="shared" si="1"/>
        <v>-26.66666666666665</v>
      </c>
      <c r="D12" s="27"/>
    </row>
    <row r="13" spans="1:4" x14ac:dyDescent="0.55000000000000004">
      <c r="A13" s="21">
        <v>1.3647</v>
      </c>
      <c r="B13" s="23">
        <f t="shared" si="0"/>
        <v>-23.333333333333318</v>
      </c>
      <c r="C13" s="17">
        <f t="shared" si="1"/>
        <v>-23.333333333333318</v>
      </c>
      <c r="D13" s="27"/>
    </row>
    <row r="14" spans="1:4" x14ac:dyDescent="0.55000000000000004">
      <c r="A14" s="21">
        <v>1.2827999999999999</v>
      </c>
      <c r="B14" s="23">
        <f t="shared" si="0"/>
        <v>-19.999999999999986</v>
      </c>
      <c r="C14" s="17">
        <f t="shared" si="1"/>
        <v>-19.999999999999986</v>
      </c>
      <c r="D14" s="27"/>
    </row>
    <row r="15" spans="1:4" x14ac:dyDescent="0.55000000000000004">
      <c r="A15" s="21">
        <v>1.2005999999999999</v>
      </c>
      <c r="B15" s="23">
        <f t="shared" si="0"/>
        <v>-16.666666666666654</v>
      </c>
      <c r="C15" s="17">
        <f t="shared" si="1"/>
        <v>-16.666666666666654</v>
      </c>
      <c r="D15" s="27"/>
    </row>
    <row r="16" spans="1:4" x14ac:dyDescent="0.55000000000000004">
      <c r="A16" s="21">
        <v>1.1182000000000001</v>
      </c>
      <c r="B16" s="23">
        <f t="shared" si="0"/>
        <v>-13.33333333333332</v>
      </c>
      <c r="C16" s="17">
        <f t="shared" si="1"/>
        <v>-13.33333333333332</v>
      </c>
      <c r="D16" s="27"/>
    </row>
    <row r="17" spans="1:4" x14ac:dyDescent="0.55000000000000004">
      <c r="A17" s="21">
        <v>1.0364</v>
      </c>
      <c r="B17" s="23">
        <f t="shared" si="0"/>
        <v>-9.9999999999999858</v>
      </c>
      <c r="C17" s="17">
        <f t="shared" si="1"/>
        <v>-9.9999999999999858</v>
      </c>
      <c r="D17" s="27"/>
    </row>
    <row r="18" spans="1:4" x14ac:dyDescent="0.55000000000000004">
      <c r="A18" s="21">
        <v>0.9546</v>
      </c>
      <c r="B18" s="23">
        <f t="shared" si="0"/>
        <v>-6.6666666666666519</v>
      </c>
      <c r="C18" s="17">
        <f t="shared" si="1"/>
        <v>-6.6666666666666519</v>
      </c>
      <c r="D18" s="15"/>
    </row>
    <row r="19" spans="1:4" x14ac:dyDescent="0.55000000000000004">
      <c r="A19" s="21">
        <v>0.8679</v>
      </c>
      <c r="B19" s="23">
        <f t="shared" si="0"/>
        <v>-3.3333333333333184</v>
      </c>
      <c r="C19" s="17">
        <f t="shared" si="1"/>
        <v>-3.3333333333333184</v>
      </c>
      <c r="D19" s="15"/>
    </row>
    <row r="20" spans="1:4" x14ac:dyDescent="0.55000000000000004">
      <c r="A20" s="21">
        <v>0.78490000000000004</v>
      </c>
      <c r="B20" s="22">
        <v>0</v>
      </c>
      <c r="C20" s="17">
        <f t="shared" si="1"/>
        <v>0</v>
      </c>
      <c r="D20" s="15" t="s">
        <v>49</v>
      </c>
    </row>
    <row r="21" spans="1:4" x14ac:dyDescent="0.55000000000000004">
      <c r="A21" s="12"/>
      <c r="B21" s="12">
        <f>B20-B2</f>
        <v>60</v>
      </c>
      <c r="C21" s="18"/>
      <c r="D21" s="15" t="s">
        <v>52</v>
      </c>
    </row>
    <row r="22" spans="1:4" x14ac:dyDescent="0.55000000000000004">
      <c r="A22" s="12"/>
      <c r="B22" s="13">
        <v>18</v>
      </c>
      <c r="C22" s="20"/>
      <c r="D22" s="15" t="s">
        <v>50</v>
      </c>
    </row>
    <row r="23" spans="1:4" x14ac:dyDescent="0.55000000000000004">
      <c r="A23" s="12"/>
      <c r="B23" s="26">
        <f>B21/B22</f>
        <v>3.3333333333333335</v>
      </c>
      <c r="C23" s="18"/>
      <c r="D23" s="15" t="s">
        <v>51</v>
      </c>
    </row>
    <row r="24" spans="1:4" x14ac:dyDescent="0.55000000000000004">
      <c r="A24" s="14" t="s">
        <v>44</v>
      </c>
      <c r="B24" s="14" t="s">
        <v>45</v>
      </c>
      <c r="C24" s="19"/>
    </row>
    <row r="25" spans="1:4" x14ac:dyDescent="0.55000000000000004">
      <c r="A25" s="12">
        <v>-40.795000000000002</v>
      </c>
      <c r="B25" s="12">
        <v>32.262</v>
      </c>
      <c r="C25" s="18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activeCell="B26" sqref="B26"/>
    </sheetView>
  </sheetViews>
  <sheetFormatPr baseColWidth="10" defaultRowHeight="14.4" x14ac:dyDescent="0.55000000000000004"/>
  <cols>
    <col min="1" max="3" width="11.5234375" style="7"/>
  </cols>
  <sheetData>
    <row r="1" spans="1:4" x14ac:dyDescent="0.55000000000000004">
      <c r="A1" s="11" t="s">
        <v>46</v>
      </c>
      <c r="B1" s="11" t="s">
        <v>47</v>
      </c>
      <c r="C1" s="11" t="s">
        <v>53</v>
      </c>
      <c r="D1" s="15"/>
    </row>
    <row r="2" spans="1:4" x14ac:dyDescent="0.55000000000000004">
      <c r="A2" s="21">
        <v>2.1107</v>
      </c>
      <c r="B2" s="22">
        <v>-60</v>
      </c>
      <c r="C2" s="17"/>
      <c r="D2" s="15" t="s">
        <v>48</v>
      </c>
    </row>
    <row r="3" spans="1:4" x14ac:dyDescent="0.55000000000000004">
      <c r="A3" s="21">
        <v>2.0973999999999999</v>
      </c>
      <c r="B3" s="23">
        <f t="shared" ref="B3:B19" si="0">B2+$B$23</f>
        <v>-56.666666666666664</v>
      </c>
      <c r="C3" s="17"/>
      <c r="D3" s="15"/>
    </row>
    <row r="4" spans="1:4" x14ac:dyDescent="0.55000000000000004">
      <c r="A4" s="21">
        <v>2.0712000000000002</v>
      </c>
      <c r="B4" s="23">
        <f t="shared" si="0"/>
        <v>-53.333333333333329</v>
      </c>
      <c r="C4" s="17"/>
      <c r="D4" s="15"/>
    </row>
    <row r="5" spans="1:4" x14ac:dyDescent="0.55000000000000004">
      <c r="A5" s="21">
        <v>2.0299</v>
      </c>
      <c r="B5" s="23">
        <f t="shared" si="0"/>
        <v>-49.999999999999993</v>
      </c>
      <c r="C5" s="17"/>
      <c r="D5" s="27" t="s">
        <v>54</v>
      </c>
    </row>
    <row r="6" spans="1:4" x14ac:dyDescent="0.55000000000000004">
      <c r="A6" s="21">
        <v>1.9737</v>
      </c>
      <c r="B6" s="23">
        <f t="shared" si="0"/>
        <v>-46.666666666666657</v>
      </c>
      <c r="C6" s="17"/>
      <c r="D6" s="27"/>
    </row>
    <row r="7" spans="1:4" x14ac:dyDescent="0.55000000000000004">
      <c r="A7" s="21">
        <v>1.9026000000000001</v>
      </c>
      <c r="B7" s="23">
        <f t="shared" si="0"/>
        <v>-43.333333333333321</v>
      </c>
      <c r="C7" s="17">
        <f t="shared" ref="C7:C20" si="1">B7</f>
        <v>-43.333333333333321</v>
      </c>
      <c r="D7" s="27"/>
    </row>
    <row r="8" spans="1:4" x14ac:dyDescent="0.55000000000000004">
      <c r="A8" s="21">
        <v>1.8277000000000001</v>
      </c>
      <c r="B8" s="23">
        <f t="shared" si="0"/>
        <v>-39.999999999999986</v>
      </c>
      <c r="C8" s="17">
        <f t="shared" si="1"/>
        <v>-39.999999999999986</v>
      </c>
      <c r="D8" s="27"/>
    </row>
    <row r="9" spans="1:4" x14ac:dyDescent="0.55000000000000004">
      <c r="A9" s="21">
        <v>1.7493000000000001</v>
      </c>
      <c r="B9" s="23">
        <f t="shared" si="0"/>
        <v>-36.66666666666665</v>
      </c>
      <c r="C9" s="17">
        <f t="shared" si="1"/>
        <v>-36.66666666666665</v>
      </c>
      <c r="D9" s="27"/>
    </row>
    <row r="10" spans="1:4" x14ac:dyDescent="0.55000000000000004">
      <c r="A10" s="21">
        <v>1.6662999999999999</v>
      </c>
      <c r="B10" s="23">
        <f t="shared" si="0"/>
        <v>-33.333333333333314</v>
      </c>
      <c r="C10" s="17">
        <f t="shared" si="1"/>
        <v>-33.333333333333314</v>
      </c>
      <c r="D10" s="27"/>
    </row>
    <row r="11" spans="1:4" x14ac:dyDescent="0.55000000000000004">
      <c r="A11" s="21">
        <v>1.5848</v>
      </c>
      <c r="B11" s="23">
        <f t="shared" si="0"/>
        <v>-29.999999999999982</v>
      </c>
      <c r="C11" s="17">
        <f t="shared" si="1"/>
        <v>-29.999999999999982</v>
      </c>
      <c r="D11" s="27"/>
    </row>
    <row r="12" spans="1:4" x14ac:dyDescent="0.55000000000000004">
      <c r="A12" s="21">
        <v>1.5039</v>
      </c>
      <c r="B12" s="23">
        <f t="shared" si="0"/>
        <v>-26.66666666666665</v>
      </c>
      <c r="C12" s="17">
        <f t="shared" si="1"/>
        <v>-26.66666666666665</v>
      </c>
      <c r="D12" s="27"/>
    </row>
    <row r="13" spans="1:4" x14ac:dyDescent="0.55000000000000004">
      <c r="A13" s="21">
        <v>1.4221999999999999</v>
      </c>
      <c r="B13" s="23">
        <f t="shared" si="0"/>
        <v>-23.333333333333318</v>
      </c>
      <c r="C13" s="17">
        <f t="shared" si="1"/>
        <v>-23.333333333333318</v>
      </c>
      <c r="D13" s="27"/>
    </row>
    <row r="14" spans="1:4" x14ac:dyDescent="0.55000000000000004">
      <c r="A14" s="21">
        <v>1.3426</v>
      </c>
      <c r="B14" s="23">
        <f t="shared" si="0"/>
        <v>-19.999999999999986</v>
      </c>
      <c r="C14" s="17">
        <f t="shared" si="1"/>
        <v>-19.999999999999986</v>
      </c>
      <c r="D14" s="27"/>
    </row>
    <row r="15" spans="1:4" x14ac:dyDescent="0.55000000000000004">
      <c r="A15" s="21">
        <v>1.2598</v>
      </c>
      <c r="B15" s="23">
        <f t="shared" si="0"/>
        <v>-16.666666666666654</v>
      </c>
      <c r="C15" s="17">
        <f t="shared" si="1"/>
        <v>-16.666666666666654</v>
      </c>
      <c r="D15" s="27"/>
    </row>
    <row r="16" spans="1:4" x14ac:dyDescent="0.55000000000000004">
      <c r="A16" s="21">
        <v>1.1768000000000001</v>
      </c>
      <c r="B16" s="23">
        <f t="shared" si="0"/>
        <v>-13.33333333333332</v>
      </c>
      <c r="C16" s="17">
        <f t="shared" si="1"/>
        <v>-13.33333333333332</v>
      </c>
      <c r="D16" s="27"/>
    </row>
    <row r="17" spans="1:4" x14ac:dyDescent="0.55000000000000004">
      <c r="A17" s="21">
        <v>1.0929</v>
      </c>
      <c r="B17" s="23">
        <f t="shared" si="0"/>
        <v>-9.9999999999999858</v>
      </c>
      <c r="C17" s="17">
        <f t="shared" si="1"/>
        <v>-9.9999999999999858</v>
      </c>
      <c r="D17" s="27"/>
    </row>
    <row r="18" spans="1:4" x14ac:dyDescent="0.55000000000000004">
      <c r="A18" s="21">
        <v>1.0083</v>
      </c>
      <c r="B18" s="23">
        <f t="shared" si="0"/>
        <v>-6.6666666666666519</v>
      </c>
      <c r="C18" s="17">
        <f t="shared" si="1"/>
        <v>-6.6666666666666519</v>
      </c>
      <c r="D18" s="15"/>
    </row>
    <row r="19" spans="1:4" x14ac:dyDescent="0.55000000000000004">
      <c r="A19" s="21">
        <v>0.92190000000000005</v>
      </c>
      <c r="B19" s="23">
        <f t="shared" si="0"/>
        <v>-3.3333333333333184</v>
      </c>
      <c r="C19" s="17">
        <f t="shared" si="1"/>
        <v>-3.3333333333333184</v>
      </c>
      <c r="D19" s="15"/>
    </row>
    <row r="20" spans="1:4" x14ac:dyDescent="0.55000000000000004">
      <c r="A20" s="21">
        <v>0.83740000000000003</v>
      </c>
      <c r="B20" s="22">
        <v>0</v>
      </c>
      <c r="C20" s="17">
        <f t="shared" si="1"/>
        <v>0</v>
      </c>
      <c r="D20" s="15" t="s">
        <v>49</v>
      </c>
    </row>
    <row r="21" spans="1:4" x14ac:dyDescent="0.55000000000000004">
      <c r="A21" s="12"/>
      <c r="B21" s="12">
        <f>B20-B2</f>
        <v>60</v>
      </c>
      <c r="C21" s="18"/>
      <c r="D21" s="15" t="s">
        <v>52</v>
      </c>
    </row>
    <row r="22" spans="1:4" x14ac:dyDescent="0.55000000000000004">
      <c r="A22" s="12"/>
      <c r="B22" s="13">
        <v>18</v>
      </c>
      <c r="C22" s="20"/>
      <c r="D22" s="15" t="s">
        <v>50</v>
      </c>
    </row>
    <row r="23" spans="1:4" x14ac:dyDescent="0.55000000000000004">
      <c r="A23" s="12"/>
      <c r="B23" s="26">
        <f>B21/B22</f>
        <v>3.3333333333333335</v>
      </c>
      <c r="C23" s="18"/>
      <c r="D23" s="15" t="s">
        <v>51</v>
      </c>
    </row>
    <row r="24" spans="1:4" x14ac:dyDescent="0.55000000000000004">
      <c r="A24" s="14" t="s">
        <v>44</v>
      </c>
      <c r="B24" s="14" t="s">
        <v>45</v>
      </c>
      <c r="C24" s="19"/>
    </row>
    <row r="25" spans="1:4" x14ac:dyDescent="0.55000000000000004">
      <c r="A25" s="12">
        <v>-40.603999999999999</v>
      </c>
      <c r="B25" s="12">
        <v>34.298999999999999</v>
      </c>
      <c r="C25" s="18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activeCell="B26" sqref="B26"/>
    </sheetView>
  </sheetViews>
  <sheetFormatPr baseColWidth="10" defaultRowHeight="14.4" x14ac:dyDescent="0.55000000000000004"/>
  <cols>
    <col min="1" max="3" width="11.5234375" style="7"/>
  </cols>
  <sheetData>
    <row r="1" spans="1:4" x14ac:dyDescent="0.55000000000000004">
      <c r="A1" s="11" t="s">
        <v>46</v>
      </c>
      <c r="B1" s="11" t="s">
        <v>47</v>
      </c>
      <c r="C1" s="11" t="s">
        <v>53</v>
      </c>
      <c r="D1" s="15"/>
    </row>
    <row r="2" spans="1:4" x14ac:dyDescent="0.55000000000000004">
      <c r="A2" s="21">
        <v>2.1128999999999998</v>
      </c>
      <c r="B2" s="22">
        <v>-60</v>
      </c>
      <c r="C2" s="17"/>
      <c r="D2" s="15" t="s">
        <v>48</v>
      </c>
    </row>
    <row r="3" spans="1:4" x14ac:dyDescent="0.55000000000000004">
      <c r="A3" s="21">
        <v>2.1030000000000002</v>
      </c>
      <c r="B3" s="23">
        <f t="shared" ref="B3:B19" si="0">B2+$B$23</f>
        <v>-56.666666666666664</v>
      </c>
      <c r="C3" s="17"/>
      <c r="D3" s="15"/>
    </row>
    <row r="4" spans="1:4" x14ac:dyDescent="0.55000000000000004">
      <c r="A4" s="21">
        <v>2.0831</v>
      </c>
      <c r="B4" s="23">
        <f t="shared" si="0"/>
        <v>-53.333333333333329</v>
      </c>
      <c r="C4" s="17"/>
      <c r="D4" s="15"/>
    </row>
    <row r="5" spans="1:4" x14ac:dyDescent="0.55000000000000004">
      <c r="A5" s="21">
        <v>2.0497000000000001</v>
      </c>
      <c r="B5" s="23">
        <f t="shared" si="0"/>
        <v>-49.999999999999993</v>
      </c>
      <c r="C5" s="17"/>
      <c r="D5" s="27" t="s">
        <v>54</v>
      </c>
    </row>
    <row r="6" spans="1:4" x14ac:dyDescent="0.55000000000000004">
      <c r="A6" s="21">
        <v>2.0011000000000001</v>
      </c>
      <c r="B6" s="23">
        <f t="shared" si="0"/>
        <v>-46.666666666666657</v>
      </c>
      <c r="C6" s="17">
        <f t="shared" ref="C5:C20" si="1">B6</f>
        <v>-46.666666666666657</v>
      </c>
      <c r="D6" s="27"/>
    </row>
    <row r="7" spans="1:4" x14ac:dyDescent="0.55000000000000004">
      <c r="A7" s="21">
        <v>1.9372</v>
      </c>
      <c r="B7" s="23">
        <f t="shared" si="0"/>
        <v>-43.333333333333321</v>
      </c>
      <c r="C7" s="17">
        <f t="shared" si="1"/>
        <v>-43.333333333333321</v>
      </c>
      <c r="D7" s="27"/>
    </row>
    <row r="8" spans="1:4" x14ac:dyDescent="0.55000000000000004">
      <c r="A8" s="21">
        <v>1.8652</v>
      </c>
      <c r="B8" s="23">
        <f t="shared" si="0"/>
        <v>-39.999999999999986</v>
      </c>
      <c r="C8" s="17">
        <f t="shared" si="1"/>
        <v>-39.999999999999986</v>
      </c>
      <c r="D8" s="27"/>
    </row>
    <row r="9" spans="1:4" x14ac:dyDescent="0.55000000000000004">
      <c r="A9" s="21">
        <v>1.7894000000000001</v>
      </c>
      <c r="B9" s="23">
        <f t="shared" si="0"/>
        <v>-36.66666666666665</v>
      </c>
      <c r="C9" s="17">
        <f t="shared" si="1"/>
        <v>-36.66666666666665</v>
      </c>
      <c r="D9" s="27"/>
    </row>
    <row r="10" spans="1:4" x14ac:dyDescent="0.55000000000000004">
      <c r="A10" s="21">
        <v>1.7084999999999999</v>
      </c>
      <c r="B10" s="23">
        <f t="shared" si="0"/>
        <v>-33.333333333333314</v>
      </c>
      <c r="C10" s="17">
        <f t="shared" si="1"/>
        <v>-33.333333333333314</v>
      </c>
      <c r="D10" s="27"/>
    </row>
    <row r="11" spans="1:4" x14ac:dyDescent="0.55000000000000004">
      <c r="A11" s="21">
        <v>1.6295999999999999</v>
      </c>
      <c r="B11" s="23">
        <f t="shared" si="0"/>
        <v>-29.999999999999982</v>
      </c>
      <c r="C11" s="17">
        <f t="shared" si="1"/>
        <v>-29.999999999999982</v>
      </c>
      <c r="D11" s="27"/>
    </row>
    <row r="12" spans="1:4" x14ac:dyDescent="0.55000000000000004">
      <c r="A12" s="21">
        <v>1.5492999999999999</v>
      </c>
      <c r="B12" s="23">
        <f t="shared" si="0"/>
        <v>-26.66666666666665</v>
      </c>
      <c r="C12" s="17">
        <f t="shared" si="1"/>
        <v>-26.66666666666665</v>
      </c>
      <c r="D12" s="27"/>
    </row>
    <row r="13" spans="1:4" x14ac:dyDescent="0.55000000000000004">
      <c r="A13" s="21">
        <v>1.4673</v>
      </c>
      <c r="B13" s="23">
        <f t="shared" si="0"/>
        <v>-23.333333333333318</v>
      </c>
      <c r="C13" s="17">
        <f t="shared" si="1"/>
        <v>-23.333333333333318</v>
      </c>
      <c r="D13" s="27"/>
    </row>
    <row r="14" spans="1:4" x14ac:dyDescent="0.55000000000000004">
      <c r="A14" s="21">
        <v>1.3868</v>
      </c>
      <c r="B14" s="23">
        <f t="shared" si="0"/>
        <v>-19.999999999999986</v>
      </c>
      <c r="C14" s="17">
        <f t="shared" si="1"/>
        <v>-19.999999999999986</v>
      </c>
      <c r="D14" s="27"/>
    </row>
    <row r="15" spans="1:4" x14ac:dyDescent="0.55000000000000004">
      <c r="A15" s="21">
        <v>1.3073999999999999</v>
      </c>
      <c r="B15" s="23">
        <f t="shared" si="0"/>
        <v>-16.666666666666654</v>
      </c>
      <c r="C15" s="17">
        <f t="shared" si="1"/>
        <v>-16.666666666666654</v>
      </c>
      <c r="D15" s="27"/>
    </row>
    <row r="16" spans="1:4" x14ac:dyDescent="0.55000000000000004">
      <c r="A16" s="21">
        <v>1.2195</v>
      </c>
      <c r="B16" s="23">
        <f t="shared" si="0"/>
        <v>-13.33333333333332</v>
      </c>
      <c r="C16" s="17">
        <f t="shared" si="1"/>
        <v>-13.33333333333332</v>
      </c>
      <c r="D16" s="27"/>
    </row>
    <row r="17" spans="1:4" x14ac:dyDescent="0.55000000000000004">
      <c r="A17" s="21">
        <v>1.1342000000000001</v>
      </c>
      <c r="B17" s="23">
        <f t="shared" si="0"/>
        <v>-9.9999999999999858</v>
      </c>
      <c r="C17" s="17">
        <f t="shared" si="1"/>
        <v>-9.9999999999999858</v>
      </c>
      <c r="D17" s="27"/>
    </row>
    <row r="18" spans="1:4" x14ac:dyDescent="0.55000000000000004">
      <c r="A18" s="21">
        <v>1.0522</v>
      </c>
      <c r="B18" s="23">
        <f t="shared" si="0"/>
        <v>-6.6666666666666519</v>
      </c>
      <c r="C18" s="17">
        <f t="shared" si="1"/>
        <v>-6.6666666666666519</v>
      </c>
      <c r="D18" s="15"/>
    </row>
    <row r="19" spans="1:4" x14ac:dyDescent="0.55000000000000004">
      <c r="A19" s="21">
        <v>0.96189999999999998</v>
      </c>
      <c r="B19" s="23">
        <f t="shared" si="0"/>
        <v>-3.3333333333333184</v>
      </c>
      <c r="C19" s="17">
        <f t="shared" si="1"/>
        <v>-3.3333333333333184</v>
      </c>
      <c r="D19" s="15"/>
    </row>
    <row r="20" spans="1:4" x14ac:dyDescent="0.55000000000000004">
      <c r="A20" s="21">
        <v>0.87649999999999995</v>
      </c>
      <c r="B20" s="22">
        <v>0</v>
      </c>
      <c r="C20" s="17">
        <f t="shared" si="1"/>
        <v>0</v>
      </c>
      <c r="D20" s="15" t="s">
        <v>49</v>
      </c>
    </row>
    <row r="21" spans="1:4" x14ac:dyDescent="0.55000000000000004">
      <c r="A21" s="12"/>
      <c r="B21" s="12">
        <f>B20-B2</f>
        <v>60</v>
      </c>
      <c r="C21" s="18"/>
      <c r="D21" s="15" t="s">
        <v>52</v>
      </c>
    </row>
    <row r="22" spans="1:4" x14ac:dyDescent="0.55000000000000004">
      <c r="A22" s="12"/>
      <c r="B22" s="13">
        <v>18</v>
      </c>
      <c r="C22" s="20"/>
      <c r="D22" s="15" t="s">
        <v>50</v>
      </c>
    </row>
    <row r="23" spans="1:4" x14ac:dyDescent="0.55000000000000004">
      <c r="A23" s="12"/>
      <c r="B23" s="26">
        <f>B21/B22</f>
        <v>3.3333333333333335</v>
      </c>
      <c r="C23" s="18"/>
      <c r="D23" s="15" t="s">
        <v>51</v>
      </c>
    </row>
    <row r="24" spans="1:4" x14ac:dyDescent="0.55000000000000004">
      <c r="A24" s="14" t="s">
        <v>44</v>
      </c>
      <c r="B24" s="14" t="s">
        <v>45</v>
      </c>
      <c r="C24" s="19"/>
    </row>
    <row r="25" spans="1:4" x14ac:dyDescent="0.55000000000000004">
      <c r="A25" s="12">
        <v>-41.110999999999997</v>
      </c>
      <c r="B25" s="12">
        <v>36.65</v>
      </c>
      <c r="C25" s="18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activeCell="B26" sqref="B26"/>
    </sheetView>
  </sheetViews>
  <sheetFormatPr baseColWidth="10" defaultRowHeight="14.4" x14ac:dyDescent="0.55000000000000004"/>
  <cols>
    <col min="1" max="3" width="11.5234375" style="7"/>
  </cols>
  <sheetData>
    <row r="1" spans="1:4" x14ac:dyDescent="0.55000000000000004">
      <c r="A1" s="11" t="s">
        <v>46</v>
      </c>
      <c r="B1" s="11" t="s">
        <v>47</v>
      </c>
      <c r="C1" s="11" t="s">
        <v>53</v>
      </c>
      <c r="D1" s="15"/>
    </row>
    <row r="2" spans="1:4" x14ac:dyDescent="0.55000000000000004">
      <c r="A2" s="21">
        <v>2.1156000000000001</v>
      </c>
      <c r="B2" s="22">
        <v>-60</v>
      </c>
      <c r="C2" s="17"/>
      <c r="D2" s="15" t="s">
        <v>48</v>
      </c>
    </row>
    <row r="3" spans="1:4" x14ac:dyDescent="0.55000000000000004">
      <c r="A3" s="21">
        <v>2.1074999999999999</v>
      </c>
      <c r="B3" s="23">
        <f t="shared" ref="B3:B19" si="0">B2+$B$23</f>
        <v>-56.666666666666664</v>
      </c>
      <c r="C3" s="17"/>
      <c r="D3" s="15"/>
    </row>
    <row r="4" spans="1:4" x14ac:dyDescent="0.55000000000000004">
      <c r="A4" s="21">
        <v>2.0914000000000001</v>
      </c>
      <c r="B4" s="23">
        <f t="shared" si="0"/>
        <v>-53.333333333333329</v>
      </c>
      <c r="C4" s="17"/>
      <c r="D4" s="15"/>
    </row>
    <row r="5" spans="1:4" x14ac:dyDescent="0.55000000000000004">
      <c r="A5" s="21">
        <v>2.0634999999999999</v>
      </c>
      <c r="B5" s="23">
        <f t="shared" si="0"/>
        <v>-49.999999999999993</v>
      </c>
      <c r="C5" s="17">
        <f t="shared" ref="C5:C20" si="1">B5</f>
        <v>-49.999999999999993</v>
      </c>
      <c r="D5" s="27" t="s">
        <v>54</v>
      </c>
    </row>
    <row r="6" spans="1:4" x14ac:dyDescent="0.55000000000000004">
      <c r="A6" s="21">
        <v>2.0196999999999998</v>
      </c>
      <c r="B6" s="23">
        <f t="shared" si="0"/>
        <v>-46.666666666666657</v>
      </c>
      <c r="C6" s="17">
        <f t="shared" si="1"/>
        <v>-46.666666666666657</v>
      </c>
      <c r="D6" s="27"/>
    </row>
    <row r="7" spans="1:4" x14ac:dyDescent="0.55000000000000004">
      <c r="A7" s="21">
        <v>1.9592000000000001</v>
      </c>
      <c r="B7" s="23">
        <f t="shared" si="0"/>
        <v>-43.333333333333321</v>
      </c>
      <c r="C7" s="17">
        <f t="shared" si="1"/>
        <v>-43.333333333333321</v>
      </c>
      <c r="D7" s="27"/>
    </row>
    <row r="8" spans="1:4" x14ac:dyDescent="0.55000000000000004">
      <c r="A8" s="21">
        <v>1.8886000000000001</v>
      </c>
      <c r="B8" s="23">
        <f t="shared" si="0"/>
        <v>-39.999999999999986</v>
      </c>
      <c r="C8" s="17">
        <f t="shared" si="1"/>
        <v>-39.999999999999986</v>
      </c>
      <c r="D8" s="27"/>
    </row>
    <row r="9" spans="1:4" x14ac:dyDescent="0.55000000000000004">
      <c r="A9" s="21">
        <v>1.8141</v>
      </c>
      <c r="B9" s="23">
        <f t="shared" si="0"/>
        <v>-36.66666666666665</v>
      </c>
      <c r="C9" s="17">
        <f t="shared" si="1"/>
        <v>-36.66666666666665</v>
      </c>
      <c r="D9" s="27"/>
    </row>
    <row r="10" spans="1:4" x14ac:dyDescent="0.55000000000000004">
      <c r="A10" s="21">
        <v>1.7344999999999999</v>
      </c>
      <c r="B10" s="23">
        <f t="shared" si="0"/>
        <v>-33.333333333333314</v>
      </c>
      <c r="C10" s="17">
        <f t="shared" si="1"/>
        <v>-33.333333333333314</v>
      </c>
      <c r="D10" s="27"/>
    </row>
    <row r="11" spans="1:4" x14ac:dyDescent="0.55000000000000004">
      <c r="A11" s="21">
        <v>1.6564000000000001</v>
      </c>
      <c r="B11" s="23">
        <f t="shared" si="0"/>
        <v>-29.999999999999982</v>
      </c>
      <c r="C11" s="17">
        <f t="shared" si="1"/>
        <v>-29.999999999999982</v>
      </c>
      <c r="D11" s="27"/>
    </row>
    <row r="12" spans="1:4" x14ac:dyDescent="0.55000000000000004">
      <c r="A12" s="21">
        <v>1.5759000000000001</v>
      </c>
      <c r="B12" s="23">
        <f t="shared" si="0"/>
        <v>-26.66666666666665</v>
      </c>
      <c r="C12" s="17">
        <f t="shared" si="1"/>
        <v>-26.66666666666665</v>
      </c>
      <c r="D12" s="27"/>
    </row>
    <row r="13" spans="1:4" x14ac:dyDescent="0.55000000000000004">
      <c r="A13" s="21">
        <v>1.4979</v>
      </c>
      <c r="B13" s="23">
        <f t="shared" si="0"/>
        <v>-23.333333333333318</v>
      </c>
      <c r="C13" s="17">
        <f t="shared" si="1"/>
        <v>-23.333333333333318</v>
      </c>
      <c r="D13" s="27"/>
    </row>
    <row r="14" spans="1:4" x14ac:dyDescent="0.55000000000000004">
      <c r="A14" s="21">
        <v>1.4179999999999999</v>
      </c>
      <c r="B14" s="23">
        <f t="shared" si="0"/>
        <v>-19.999999999999986</v>
      </c>
      <c r="C14" s="17">
        <f t="shared" si="1"/>
        <v>-19.999999999999986</v>
      </c>
      <c r="D14" s="27"/>
    </row>
    <row r="15" spans="1:4" x14ac:dyDescent="0.55000000000000004">
      <c r="A15" s="21">
        <v>1.3342000000000001</v>
      </c>
      <c r="B15" s="23">
        <f t="shared" si="0"/>
        <v>-16.666666666666654</v>
      </c>
      <c r="C15" s="17">
        <f t="shared" si="1"/>
        <v>-16.666666666666654</v>
      </c>
      <c r="D15" s="27"/>
    </row>
    <row r="16" spans="1:4" x14ac:dyDescent="0.55000000000000004">
      <c r="A16" s="21">
        <v>1.2498</v>
      </c>
      <c r="B16" s="23">
        <f t="shared" si="0"/>
        <v>-13.33333333333332</v>
      </c>
      <c r="C16" s="17">
        <f t="shared" si="1"/>
        <v>-13.33333333333332</v>
      </c>
      <c r="D16" s="27"/>
    </row>
    <row r="17" spans="1:4" x14ac:dyDescent="0.55000000000000004">
      <c r="A17" s="21">
        <v>1.1639999999999999</v>
      </c>
      <c r="B17" s="23">
        <f t="shared" si="0"/>
        <v>-9.9999999999999858</v>
      </c>
      <c r="C17" s="17">
        <f t="shared" si="1"/>
        <v>-9.9999999999999858</v>
      </c>
      <c r="D17" s="27"/>
    </row>
    <row r="18" spans="1:4" x14ac:dyDescent="0.55000000000000004">
      <c r="A18" s="21">
        <v>1.0753999999999999</v>
      </c>
      <c r="B18" s="23">
        <f t="shared" si="0"/>
        <v>-6.6666666666666519</v>
      </c>
      <c r="C18" s="17">
        <f t="shared" si="1"/>
        <v>-6.6666666666666519</v>
      </c>
      <c r="D18" s="15"/>
    </row>
    <row r="19" spans="1:4" x14ac:dyDescent="0.55000000000000004">
      <c r="A19" s="21">
        <v>0.98880000000000001</v>
      </c>
      <c r="B19" s="23">
        <f t="shared" si="0"/>
        <v>-3.3333333333333184</v>
      </c>
      <c r="C19" s="17">
        <f t="shared" si="1"/>
        <v>-3.3333333333333184</v>
      </c>
      <c r="D19" s="15"/>
    </row>
    <row r="20" spans="1:4" x14ac:dyDescent="0.55000000000000004">
      <c r="A20" s="21">
        <v>0.90210000000000001</v>
      </c>
      <c r="B20" s="22">
        <v>0</v>
      </c>
      <c r="C20" s="17">
        <f t="shared" si="1"/>
        <v>0</v>
      </c>
      <c r="D20" s="15" t="s">
        <v>49</v>
      </c>
    </row>
    <row r="21" spans="1:4" x14ac:dyDescent="0.55000000000000004">
      <c r="A21" s="12"/>
      <c r="B21" s="12">
        <f>B20-B2</f>
        <v>60</v>
      </c>
      <c r="C21" s="18"/>
      <c r="D21" s="15" t="s">
        <v>52</v>
      </c>
    </row>
    <row r="22" spans="1:4" x14ac:dyDescent="0.55000000000000004">
      <c r="A22" s="12"/>
      <c r="B22" s="13">
        <v>18</v>
      </c>
      <c r="C22" s="20"/>
      <c r="D22" s="15" t="s">
        <v>50</v>
      </c>
    </row>
    <row r="23" spans="1:4" x14ac:dyDescent="0.55000000000000004">
      <c r="A23" s="12"/>
      <c r="B23" s="12">
        <f>B21/B22</f>
        <v>3.3333333333333335</v>
      </c>
      <c r="C23" s="18"/>
      <c r="D23" s="15" t="s">
        <v>51</v>
      </c>
    </row>
    <row r="24" spans="1:4" x14ac:dyDescent="0.55000000000000004">
      <c r="A24" s="14" t="s">
        <v>44</v>
      </c>
      <c r="B24" s="14" t="s">
        <v>45</v>
      </c>
      <c r="C24" s="19"/>
    </row>
    <row r="25" spans="1:4" x14ac:dyDescent="0.55000000000000004">
      <c r="A25" s="12">
        <v>-42.01</v>
      </c>
      <c r="B25" s="12">
        <v>38.912999999999997</v>
      </c>
      <c r="C25" s="18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D25"/>
  <sheetViews>
    <sheetView zoomScaleNormal="100" workbookViewId="0">
      <selection activeCell="A26" sqref="A26"/>
    </sheetView>
  </sheetViews>
  <sheetFormatPr baseColWidth="10" defaultRowHeight="14.4" x14ac:dyDescent="0.55000000000000004"/>
  <cols>
    <col min="1" max="3" width="11" style="7"/>
  </cols>
  <sheetData>
    <row r="1" spans="1:4" x14ac:dyDescent="0.55000000000000004">
      <c r="A1" s="11" t="s">
        <v>46</v>
      </c>
      <c r="B1" s="11" t="s">
        <v>47</v>
      </c>
      <c r="C1" s="11" t="s">
        <v>53</v>
      </c>
      <c r="D1" s="15"/>
    </row>
    <row r="2" spans="1:4" x14ac:dyDescent="0.55000000000000004">
      <c r="A2" s="21">
        <v>2.0057999999999998</v>
      </c>
      <c r="B2" s="22">
        <v>-60</v>
      </c>
      <c r="C2" s="17"/>
      <c r="D2" s="15" t="s">
        <v>48</v>
      </c>
    </row>
    <row r="3" spans="1:4" x14ac:dyDescent="0.55000000000000004">
      <c r="A3" s="21">
        <v>1.9410000000000001</v>
      </c>
      <c r="B3" s="23">
        <f t="shared" ref="B3:B13" si="0">B2+$B$23</f>
        <v>-56.666666666666664</v>
      </c>
      <c r="C3" s="17"/>
      <c r="D3" s="15"/>
    </row>
    <row r="4" spans="1:4" x14ac:dyDescent="0.55000000000000004">
      <c r="A4" s="21">
        <v>1.8662000000000001</v>
      </c>
      <c r="B4" s="23">
        <f t="shared" si="0"/>
        <v>-53.333333333333329</v>
      </c>
      <c r="C4" s="17">
        <f t="shared" ref="C4" si="1">B4</f>
        <v>-53.333333333333329</v>
      </c>
      <c r="D4" s="15"/>
    </row>
    <row r="5" spans="1:4" x14ac:dyDescent="0.55000000000000004">
      <c r="A5" s="21">
        <v>1.7969999999999999</v>
      </c>
      <c r="B5" s="23">
        <f t="shared" si="0"/>
        <v>-49.999999999999993</v>
      </c>
      <c r="C5" s="17">
        <f t="shared" ref="C5:C19" si="2">B5</f>
        <v>-49.999999999999993</v>
      </c>
      <c r="D5" s="27" t="s">
        <v>54</v>
      </c>
    </row>
    <row r="6" spans="1:4" x14ac:dyDescent="0.55000000000000004">
      <c r="A6" s="21">
        <v>1.7141</v>
      </c>
      <c r="B6" s="23">
        <f t="shared" si="0"/>
        <v>-46.666666666666657</v>
      </c>
      <c r="C6" s="17">
        <f t="shared" si="2"/>
        <v>-46.666666666666657</v>
      </c>
      <c r="D6" s="27"/>
    </row>
    <row r="7" spans="1:4" x14ac:dyDescent="0.55000000000000004">
      <c r="A7" s="21">
        <v>1.6341000000000001</v>
      </c>
      <c r="B7" s="23">
        <f t="shared" si="0"/>
        <v>-43.333333333333321</v>
      </c>
      <c r="C7" s="17">
        <f t="shared" si="2"/>
        <v>-43.333333333333321</v>
      </c>
      <c r="D7" s="27"/>
    </row>
    <row r="8" spans="1:4" x14ac:dyDescent="0.55000000000000004">
      <c r="A8" s="21">
        <v>1.5541</v>
      </c>
      <c r="B8" s="23">
        <f t="shared" si="0"/>
        <v>-39.999999999999986</v>
      </c>
      <c r="C8" s="17">
        <f t="shared" si="2"/>
        <v>-39.999999999999986</v>
      </c>
      <c r="D8" s="27"/>
    </row>
    <row r="9" spans="1:4" x14ac:dyDescent="0.55000000000000004">
      <c r="A9" s="21">
        <v>1.4744999999999999</v>
      </c>
      <c r="B9" s="23">
        <f t="shared" si="0"/>
        <v>-36.66666666666665</v>
      </c>
      <c r="C9" s="17">
        <f t="shared" si="2"/>
        <v>-36.66666666666665</v>
      </c>
      <c r="D9" s="27"/>
    </row>
    <row r="10" spans="1:4" x14ac:dyDescent="0.55000000000000004">
      <c r="A10" s="21">
        <v>1.3915999999999999</v>
      </c>
      <c r="B10" s="23">
        <f t="shared" si="0"/>
        <v>-33.333333333333314</v>
      </c>
      <c r="C10" s="17">
        <f t="shared" si="2"/>
        <v>-33.333333333333314</v>
      </c>
      <c r="D10" s="27"/>
    </row>
    <row r="11" spans="1:4" x14ac:dyDescent="0.55000000000000004">
      <c r="A11" s="21">
        <v>1.3098000000000001</v>
      </c>
      <c r="B11" s="23">
        <f t="shared" si="0"/>
        <v>-29.999999999999982</v>
      </c>
      <c r="C11" s="17">
        <f t="shared" si="2"/>
        <v>-29.999999999999982</v>
      </c>
      <c r="D11" s="27"/>
    </row>
    <row r="12" spans="1:4" x14ac:dyDescent="0.55000000000000004">
      <c r="A12" s="21">
        <v>1.2281</v>
      </c>
      <c r="B12" s="23">
        <f t="shared" si="0"/>
        <v>-26.66666666666665</v>
      </c>
      <c r="C12" s="17">
        <f t="shared" si="2"/>
        <v>-26.66666666666665</v>
      </c>
      <c r="D12" s="27"/>
    </row>
    <row r="13" spans="1:4" x14ac:dyDescent="0.55000000000000004">
      <c r="A13" s="21">
        <v>1.145</v>
      </c>
      <c r="B13" s="23">
        <f t="shared" si="0"/>
        <v>-23.333333333333318</v>
      </c>
      <c r="C13" s="17">
        <f t="shared" si="2"/>
        <v>-23.333333333333318</v>
      </c>
      <c r="D13" s="27"/>
    </row>
    <row r="14" spans="1:4" x14ac:dyDescent="0.55000000000000004">
      <c r="A14" s="21">
        <v>1.0608</v>
      </c>
      <c r="B14" s="23">
        <f t="shared" ref="B14:B17" si="3">B13+$B$23</f>
        <v>-19.999999999999986</v>
      </c>
      <c r="C14" s="17">
        <f t="shared" si="2"/>
        <v>-19.999999999999986</v>
      </c>
      <c r="D14" s="27"/>
    </row>
    <row r="15" spans="1:4" x14ac:dyDescent="0.55000000000000004">
      <c r="A15" s="21">
        <v>0.9778</v>
      </c>
      <c r="B15" s="23">
        <f t="shared" si="3"/>
        <v>-16.666666666666654</v>
      </c>
      <c r="C15" s="17">
        <f t="shared" si="2"/>
        <v>-16.666666666666654</v>
      </c>
      <c r="D15" s="27"/>
    </row>
    <row r="16" spans="1:4" x14ac:dyDescent="0.55000000000000004">
      <c r="A16" s="21">
        <v>0.89559999999999995</v>
      </c>
      <c r="B16" s="23">
        <f t="shared" si="3"/>
        <v>-13.33333333333332</v>
      </c>
      <c r="C16" s="17">
        <f t="shared" si="2"/>
        <v>-13.33333333333332</v>
      </c>
      <c r="D16" s="27"/>
    </row>
    <row r="17" spans="1:4" x14ac:dyDescent="0.55000000000000004">
      <c r="A17" s="21">
        <v>0.81179999999999997</v>
      </c>
      <c r="B17" s="23">
        <f t="shared" si="3"/>
        <v>-9.9999999999999858</v>
      </c>
      <c r="C17" s="17">
        <f t="shared" si="2"/>
        <v>-9.9999999999999858</v>
      </c>
      <c r="D17" s="27"/>
    </row>
    <row r="18" spans="1:4" x14ac:dyDescent="0.55000000000000004">
      <c r="A18" s="21">
        <v>0.73009999999999997</v>
      </c>
      <c r="B18" s="23">
        <f t="shared" ref="B18:B19" si="4">B17+$B$23</f>
        <v>-6.6666666666666519</v>
      </c>
      <c r="C18" s="17">
        <f t="shared" si="2"/>
        <v>-6.6666666666666519</v>
      </c>
      <c r="D18" s="15"/>
    </row>
    <row r="19" spans="1:4" x14ac:dyDescent="0.55000000000000004">
      <c r="A19" s="21">
        <v>0.65310000000000001</v>
      </c>
      <c r="B19" s="23">
        <f t="shared" si="4"/>
        <v>-3.3333333333333184</v>
      </c>
      <c r="C19" s="17">
        <f t="shared" si="2"/>
        <v>-3.3333333333333184</v>
      </c>
      <c r="D19" s="15"/>
    </row>
    <row r="20" spans="1:4" x14ac:dyDescent="0.55000000000000004">
      <c r="A20" s="21">
        <v>0.59570000000000001</v>
      </c>
      <c r="B20" s="22">
        <v>0</v>
      </c>
      <c r="C20" s="17"/>
      <c r="D20" s="15" t="s">
        <v>49</v>
      </c>
    </row>
    <row r="21" spans="1:4" x14ac:dyDescent="0.55000000000000004">
      <c r="A21" s="12"/>
      <c r="B21" s="12">
        <f>B20-B2</f>
        <v>60</v>
      </c>
      <c r="C21" s="18"/>
      <c r="D21" s="15" t="s">
        <v>52</v>
      </c>
    </row>
    <row r="22" spans="1:4" x14ac:dyDescent="0.55000000000000004">
      <c r="A22" s="12"/>
      <c r="B22" s="13">
        <v>18</v>
      </c>
      <c r="C22" s="20"/>
      <c r="D22" s="15" t="s">
        <v>50</v>
      </c>
    </row>
    <row r="23" spans="1:4" x14ac:dyDescent="0.55000000000000004">
      <c r="A23" s="12"/>
      <c r="B23" s="12">
        <f>B21/B22</f>
        <v>3.3333333333333335</v>
      </c>
      <c r="C23" s="18"/>
      <c r="D23" s="15" t="s">
        <v>51</v>
      </c>
    </row>
    <row r="24" spans="1:4" x14ac:dyDescent="0.55000000000000004">
      <c r="A24" s="14" t="s">
        <v>44</v>
      </c>
      <c r="B24" s="14" t="s">
        <v>45</v>
      </c>
      <c r="C24" s="19"/>
    </row>
    <row r="25" spans="1:4" x14ac:dyDescent="0.55000000000000004">
      <c r="A25" s="12">
        <v>-40.79</v>
      </c>
      <c r="B25" s="12">
        <v>23.276</v>
      </c>
      <c r="C25" s="18"/>
    </row>
  </sheetData>
  <mergeCells count="1">
    <mergeCell ref="D5:D1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A26" sqref="A26"/>
    </sheetView>
  </sheetViews>
  <sheetFormatPr baseColWidth="10" defaultRowHeight="14.4" x14ac:dyDescent="0.55000000000000004"/>
  <cols>
    <col min="1" max="3" width="11" style="7"/>
  </cols>
  <sheetData>
    <row r="1" spans="1:4" x14ac:dyDescent="0.55000000000000004">
      <c r="A1" s="11">
        <v>2.0356999999999998</v>
      </c>
      <c r="B1" s="11" t="s">
        <v>47</v>
      </c>
      <c r="C1" s="11" t="s">
        <v>53</v>
      </c>
      <c r="D1" s="15"/>
    </row>
    <row r="2" spans="1:4" x14ac:dyDescent="0.55000000000000004">
      <c r="A2" s="21">
        <v>1.9958</v>
      </c>
      <c r="B2" s="22">
        <v>-60</v>
      </c>
      <c r="C2" s="17"/>
      <c r="D2" s="15" t="s">
        <v>48</v>
      </c>
    </row>
    <row r="3" spans="1:4" x14ac:dyDescent="0.55000000000000004">
      <c r="A3" s="21">
        <v>1.9234</v>
      </c>
      <c r="B3" s="23">
        <f t="shared" ref="B3:B13" si="0">B2+$B$23</f>
        <v>-56.666666666666664</v>
      </c>
      <c r="C3" s="17"/>
      <c r="D3" s="15"/>
    </row>
    <row r="4" spans="1:4" x14ac:dyDescent="0.55000000000000004">
      <c r="A4" s="21">
        <v>1.8407</v>
      </c>
      <c r="B4" s="23">
        <f t="shared" si="0"/>
        <v>-53.333333333333329</v>
      </c>
      <c r="C4" s="17">
        <f t="shared" ref="C4:C18" si="1">B4</f>
        <v>-53.333333333333329</v>
      </c>
      <c r="D4" s="15"/>
    </row>
    <row r="5" spans="1:4" x14ac:dyDescent="0.55000000000000004">
      <c r="A5" s="21">
        <v>1.7614000000000001</v>
      </c>
      <c r="B5" s="23">
        <f t="shared" si="0"/>
        <v>-49.999999999999993</v>
      </c>
      <c r="C5" s="17">
        <f t="shared" si="1"/>
        <v>-49.999999999999993</v>
      </c>
      <c r="D5" s="27" t="s">
        <v>54</v>
      </c>
    </row>
    <row r="6" spans="1:4" x14ac:dyDescent="0.55000000000000004">
      <c r="A6" s="21">
        <v>1.6834</v>
      </c>
      <c r="B6" s="23">
        <f t="shared" si="0"/>
        <v>-46.666666666666657</v>
      </c>
      <c r="C6" s="17">
        <f t="shared" si="1"/>
        <v>-46.666666666666657</v>
      </c>
      <c r="D6" s="27"/>
    </row>
    <row r="7" spans="1:4" x14ac:dyDescent="0.55000000000000004">
      <c r="A7" s="21">
        <v>1.6026</v>
      </c>
      <c r="B7" s="23">
        <f t="shared" si="0"/>
        <v>-43.333333333333321</v>
      </c>
      <c r="C7" s="17">
        <f t="shared" si="1"/>
        <v>-43.333333333333321</v>
      </c>
      <c r="D7" s="27"/>
    </row>
    <row r="8" spans="1:4" x14ac:dyDescent="0.55000000000000004">
      <c r="A8" s="21">
        <v>1.5234000000000001</v>
      </c>
      <c r="B8" s="23">
        <f t="shared" si="0"/>
        <v>-39.999999999999986</v>
      </c>
      <c r="C8" s="17">
        <f>B8</f>
        <v>-39.999999999999986</v>
      </c>
      <c r="D8" s="27"/>
    </row>
    <row r="9" spans="1:4" x14ac:dyDescent="0.55000000000000004">
      <c r="A9" s="21">
        <v>1.444</v>
      </c>
      <c r="B9" s="23">
        <f t="shared" si="0"/>
        <v>-36.66666666666665</v>
      </c>
      <c r="C9" s="17">
        <f t="shared" si="1"/>
        <v>-36.66666666666665</v>
      </c>
      <c r="D9" s="27"/>
    </row>
    <row r="10" spans="1:4" x14ac:dyDescent="0.55000000000000004">
      <c r="A10" s="21">
        <v>1.3605</v>
      </c>
      <c r="B10" s="23">
        <f t="shared" si="0"/>
        <v>-33.333333333333314</v>
      </c>
      <c r="C10" s="17">
        <f t="shared" si="1"/>
        <v>-33.333333333333314</v>
      </c>
      <c r="D10" s="27"/>
    </row>
    <row r="11" spans="1:4" x14ac:dyDescent="0.55000000000000004">
      <c r="A11" s="21">
        <v>1.2793000000000001</v>
      </c>
      <c r="B11" s="23">
        <f t="shared" si="0"/>
        <v>-29.999999999999982</v>
      </c>
      <c r="C11" s="17">
        <f t="shared" si="1"/>
        <v>-29.999999999999982</v>
      </c>
      <c r="D11" s="27"/>
    </row>
    <row r="12" spans="1:4" x14ac:dyDescent="0.55000000000000004">
      <c r="A12" s="21">
        <v>1.1975</v>
      </c>
      <c r="B12" s="23">
        <f t="shared" si="0"/>
        <v>-26.66666666666665</v>
      </c>
      <c r="C12" s="17">
        <f t="shared" si="1"/>
        <v>-26.66666666666665</v>
      </c>
      <c r="D12" s="27"/>
    </row>
    <row r="13" spans="1:4" x14ac:dyDescent="0.55000000000000004">
      <c r="A13" s="21">
        <v>1.1133</v>
      </c>
      <c r="B13" s="23">
        <f t="shared" si="0"/>
        <v>-23.333333333333318</v>
      </c>
      <c r="C13" s="17">
        <f t="shared" si="1"/>
        <v>-23.333333333333318</v>
      </c>
      <c r="D13" s="27"/>
    </row>
    <row r="14" spans="1:4" x14ac:dyDescent="0.55000000000000004">
      <c r="A14" s="21">
        <v>1.0324</v>
      </c>
      <c r="B14" s="23">
        <f t="shared" ref="B14:B19" si="2">B13+$B$23</f>
        <v>-19.999999999999986</v>
      </c>
      <c r="C14" s="17">
        <f t="shared" si="1"/>
        <v>-19.999999999999986</v>
      </c>
      <c r="D14" s="27"/>
    </row>
    <row r="15" spans="1:4" x14ac:dyDescent="0.55000000000000004">
      <c r="A15" s="21">
        <v>0.94969999999999999</v>
      </c>
      <c r="B15" s="23">
        <f t="shared" si="2"/>
        <v>-16.666666666666654</v>
      </c>
      <c r="C15" s="17">
        <f t="shared" si="1"/>
        <v>-16.666666666666654</v>
      </c>
      <c r="D15" s="27"/>
    </row>
    <row r="16" spans="1:4" x14ac:dyDescent="0.55000000000000004">
      <c r="A16" s="21">
        <v>0.86429999999999996</v>
      </c>
      <c r="B16" s="23">
        <f t="shared" si="2"/>
        <v>-13.33333333333332</v>
      </c>
      <c r="C16" s="17">
        <f t="shared" si="1"/>
        <v>-13.33333333333332</v>
      </c>
      <c r="D16" s="27"/>
    </row>
    <row r="17" spans="1:4" x14ac:dyDescent="0.55000000000000004">
      <c r="A17" s="21">
        <v>0.77880000000000005</v>
      </c>
      <c r="B17" s="23">
        <f t="shared" si="2"/>
        <v>-9.9999999999999858</v>
      </c>
      <c r="C17" s="17">
        <f t="shared" si="1"/>
        <v>-9.9999999999999858</v>
      </c>
      <c r="D17" s="27"/>
    </row>
    <row r="18" spans="1:4" x14ac:dyDescent="0.55000000000000004">
      <c r="A18" s="21">
        <v>0.6946</v>
      </c>
      <c r="B18" s="23">
        <f t="shared" si="2"/>
        <v>-6.6666666666666519</v>
      </c>
      <c r="C18" s="17">
        <f t="shared" si="1"/>
        <v>-6.6666666666666519</v>
      </c>
      <c r="D18" s="15"/>
    </row>
    <row r="19" spans="1:4" x14ac:dyDescent="0.55000000000000004">
      <c r="A19" s="21">
        <v>0.61719999999999997</v>
      </c>
      <c r="B19" s="23">
        <f t="shared" si="2"/>
        <v>-3.3333333333333184</v>
      </c>
      <c r="C19" s="17"/>
      <c r="D19" s="15"/>
    </row>
    <row r="20" spans="1:4" x14ac:dyDescent="0.55000000000000004">
      <c r="A20" s="21">
        <v>0.5615</v>
      </c>
      <c r="B20" s="22">
        <v>0</v>
      </c>
      <c r="C20" s="17"/>
      <c r="D20" s="15" t="s">
        <v>49</v>
      </c>
    </row>
    <row r="21" spans="1:4" x14ac:dyDescent="0.55000000000000004">
      <c r="A21" s="12"/>
      <c r="B21" s="12">
        <f>B20-B2</f>
        <v>60</v>
      </c>
      <c r="C21" s="18"/>
      <c r="D21" s="15" t="s">
        <v>52</v>
      </c>
    </row>
    <row r="22" spans="1:4" x14ac:dyDescent="0.55000000000000004">
      <c r="A22" s="12"/>
      <c r="B22" s="13">
        <v>18</v>
      </c>
      <c r="C22" s="20"/>
      <c r="D22" s="15" t="s">
        <v>50</v>
      </c>
    </row>
    <row r="23" spans="1:4" x14ac:dyDescent="0.55000000000000004">
      <c r="A23" s="12"/>
      <c r="B23" s="12">
        <f>B21/B22</f>
        <v>3.3333333333333335</v>
      </c>
      <c r="C23" s="18"/>
      <c r="D23" s="15" t="s">
        <v>51</v>
      </c>
    </row>
    <row r="24" spans="1:4" x14ac:dyDescent="0.55000000000000004">
      <c r="A24" s="14" t="s">
        <v>44</v>
      </c>
      <c r="B24" s="14" t="s">
        <v>45</v>
      </c>
      <c r="C24" s="19"/>
    </row>
    <row r="25" spans="1:4" x14ac:dyDescent="0.55000000000000004">
      <c r="A25" s="12">
        <v>-40.710999999999999</v>
      </c>
      <c r="B25" s="12">
        <v>21.908999999999999</v>
      </c>
      <c r="C25" s="18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26" sqref="B26"/>
    </sheetView>
  </sheetViews>
  <sheetFormatPr baseColWidth="10" defaultRowHeight="14.4" x14ac:dyDescent="0.55000000000000004"/>
  <cols>
    <col min="1" max="3" width="11.5234375" style="7"/>
  </cols>
  <sheetData>
    <row r="1" spans="1:4" x14ac:dyDescent="0.55000000000000004">
      <c r="A1" s="11" t="s">
        <v>46</v>
      </c>
      <c r="B1" s="11" t="s">
        <v>47</v>
      </c>
      <c r="C1" s="11" t="s">
        <v>53</v>
      </c>
      <c r="D1" s="15"/>
    </row>
    <row r="2" spans="1:4" x14ac:dyDescent="0.55000000000000004">
      <c r="A2" s="21">
        <v>1.9587000000000001</v>
      </c>
      <c r="B2" s="22">
        <v>-60</v>
      </c>
      <c r="C2" s="17"/>
      <c r="D2" s="15" t="s">
        <v>48</v>
      </c>
    </row>
    <row r="3" spans="1:4" x14ac:dyDescent="0.55000000000000004">
      <c r="A3" s="21">
        <v>1.8835</v>
      </c>
      <c r="B3" s="23">
        <f t="shared" ref="B3:B19" si="0">B2+$B$23</f>
        <v>-56.666666666666664</v>
      </c>
      <c r="C3" s="17"/>
      <c r="D3" s="15"/>
    </row>
    <row r="4" spans="1:4" x14ac:dyDescent="0.55000000000000004">
      <c r="A4" s="21">
        <v>1.8055000000000001</v>
      </c>
      <c r="B4" s="23">
        <f t="shared" si="0"/>
        <v>-53.333333333333329</v>
      </c>
      <c r="C4" s="17">
        <f>B4</f>
        <v>-53.333333333333329</v>
      </c>
      <c r="D4" s="15"/>
    </row>
    <row r="5" spans="1:4" x14ac:dyDescent="0.55000000000000004">
      <c r="A5" s="21">
        <v>1.7277</v>
      </c>
      <c r="B5" s="23">
        <f t="shared" si="0"/>
        <v>-49.999999999999993</v>
      </c>
      <c r="C5" s="17">
        <f>B5</f>
        <v>-49.999999999999993</v>
      </c>
      <c r="D5" s="27" t="s">
        <v>54</v>
      </c>
    </row>
    <row r="6" spans="1:4" x14ac:dyDescent="0.55000000000000004">
      <c r="A6" s="21">
        <v>1.6492</v>
      </c>
      <c r="B6" s="23">
        <f t="shared" si="0"/>
        <v>-46.666666666666657</v>
      </c>
      <c r="C6" s="17">
        <f t="shared" ref="C6:C18" si="1">B6</f>
        <v>-46.666666666666657</v>
      </c>
      <c r="D6" s="27"/>
    </row>
    <row r="7" spans="1:4" x14ac:dyDescent="0.55000000000000004">
      <c r="A7" s="21">
        <v>1.5649999999999999</v>
      </c>
      <c r="B7" s="23">
        <f t="shared" si="0"/>
        <v>-43.333333333333321</v>
      </c>
      <c r="C7" s="17">
        <f t="shared" si="1"/>
        <v>-43.333333333333321</v>
      </c>
      <c r="D7" s="27"/>
    </row>
    <row r="8" spans="1:4" x14ac:dyDescent="0.55000000000000004">
      <c r="A8" s="21">
        <v>1.4843999999999999</v>
      </c>
      <c r="B8" s="23">
        <f t="shared" si="0"/>
        <v>-39.999999999999986</v>
      </c>
      <c r="C8" s="17">
        <f t="shared" si="1"/>
        <v>-39.999999999999986</v>
      </c>
      <c r="D8" s="27"/>
    </row>
    <row r="9" spans="1:4" x14ac:dyDescent="0.55000000000000004">
      <c r="A9" s="21">
        <v>1.4023000000000001</v>
      </c>
      <c r="B9" s="23">
        <f t="shared" si="0"/>
        <v>-36.66666666666665</v>
      </c>
      <c r="C9" s="17">
        <f t="shared" si="1"/>
        <v>-36.66666666666665</v>
      </c>
      <c r="D9" s="27"/>
    </row>
    <row r="10" spans="1:4" x14ac:dyDescent="0.55000000000000004">
      <c r="A10" s="21">
        <v>1.3194999999999999</v>
      </c>
      <c r="B10" s="23">
        <f t="shared" si="0"/>
        <v>-33.333333333333314</v>
      </c>
      <c r="C10" s="17">
        <f t="shared" si="1"/>
        <v>-33.333333333333314</v>
      </c>
      <c r="D10" s="27"/>
    </row>
    <row r="11" spans="1:4" x14ac:dyDescent="0.55000000000000004">
      <c r="A11" s="21">
        <v>1.2377</v>
      </c>
      <c r="B11" s="23">
        <f t="shared" si="0"/>
        <v>-29.999999999999982</v>
      </c>
      <c r="C11" s="17">
        <f t="shared" si="1"/>
        <v>-29.999999999999982</v>
      </c>
      <c r="D11" s="27"/>
    </row>
    <row r="12" spans="1:4" x14ac:dyDescent="0.55000000000000004">
      <c r="A12" s="21">
        <v>1.1563000000000001</v>
      </c>
      <c r="B12" s="23">
        <f t="shared" si="0"/>
        <v>-26.66666666666665</v>
      </c>
      <c r="C12" s="17">
        <f t="shared" si="1"/>
        <v>-26.66666666666665</v>
      </c>
      <c r="D12" s="27"/>
    </row>
    <row r="13" spans="1:4" x14ac:dyDescent="0.55000000000000004">
      <c r="A13" s="21">
        <v>1.073</v>
      </c>
      <c r="B13" s="23">
        <f t="shared" si="0"/>
        <v>-23.333333333333318</v>
      </c>
      <c r="C13" s="17">
        <f t="shared" si="1"/>
        <v>-23.333333333333318</v>
      </c>
      <c r="D13" s="27"/>
    </row>
    <row r="14" spans="1:4" x14ac:dyDescent="0.55000000000000004">
      <c r="A14" s="21">
        <v>0.99239999999999995</v>
      </c>
      <c r="B14" s="23">
        <f t="shared" si="0"/>
        <v>-19.999999999999986</v>
      </c>
      <c r="C14" s="17">
        <f t="shared" si="1"/>
        <v>-19.999999999999986</v>
      </c>
      <c r="D14" s="27"/>
    </row>
    <row r="15" spans="1:4" x14ac:dyDescent="0.55000000000000004">
      <c r="A15" s="21">
        <v>0.91059999999999997</v>
      </c>
      <c r="B15" s="23">
        <f t="shared" si="0"/>
        <v>-16.666666666666654</v>
      </c>
      <c r="C15" s="17">
        <f t="shared" si="1"/>
        <v>-16.666666666666654</v>
      </c>
      <c r="D15" s="27"/>
    </row>
    <row r="16" spans="1:4" x14ac:dyDescent="0.55000000000000004">
      <c r="A16" s="21">
        <v>0.82399999999999995</v>
      </c>
      <c r="B16" s="23">
        <f t="shared" si="0"/>
        <v>-13.33333333333332</v>
      </c>
      <c r="C16" s="17">
        <f t="shared" si="1"/>
        <v>-13.33333333333332</v>
      </c>
      <c r="D16" s="27"/>
    </row>
    <row r="17" spans="1:4" x14ac:dyDescent="0.55000000000000004">
      <c r="A17" s="21">
        <v>0.73970000000000002</v>
      </c>
      <c r="B17" s="23">
        <f t="shared" si="0"/>
        <v>-9.9999999999999858</v>
      </c>
      <c r="C17" s="17">
        <f t="shared" si="1"/>
        <v>-9.9999999999999858</v>
      </c>
      <c r="D17" s="27"/>
    </row>
    <row r="18" spans="1:4" x14ac:dyDescent="0.55000000000000004">
      <c r="A18" s="21">
        <v>0.65800000000000003</v>
      </c>
      <c r="B18" s="23">
        <f t="shared" si="0"/>
        <v>-6.6666666666666519</v>
      </c>
      <c r="C18" s="17">
        <f t="shared" si="1"/>
        <v>-6.6666666666666519</v>
      </c>
      <c r="D18" s="15"/>
    </row>
    <row r="19" spans="1:4" x14ac:dyDescent="0.55000000000000004">
      <c r="A19" s="21">
        <v>0.58189999999999997</v>
      </c>
      <c r="B19" s="23">
        <f t="shared" si="0"/>
        <v>-3.3333333333333184</v>
      </c>
      <c r="C19" s="17"/>
      <c r="D19" s="15"/>
    </row>
    <row r="20" spans="1:4" x14ac:dyDescent="0.55000000000000004">
      <c r="A20" s="21">
        <v>0.52980000000000005</v>
      </c>
      <c r="B20" s="22">
        <v>0</v>
      </c>
      <c r="C20" s="17"/>
      <c r="D20" s="15" t="s">
        <v>49</v>
      </c>
    </row>
    <row r="21" spans="1:4" x14ac:dyDescent="0.55000000000000004">
      <c r="A21" s="12"/>
      <c r="B21" s="12">
        <f>B20-B2</f>
        <v>60</v>
      </c>
      <c r="C21" s="18"/>
      <c r="D21" s="15" t="s">
        <v>52</v>
      </c>
    </row>
    <row r="22" spans="1:4" x14ac:dyDescent="0.55000000000000004">
      <c r="A22" s="12"/>
      <c r="B22" s="13">
        <v>18</v>
      </c>
      <c r="C22" s="20"/>
      <c r="D22" s="15" t="s">
        <v>50</v>
      </c>
    </row>
    <row r="23" spans="1:4" x14ac:dyDescent="0.55000000000000004">
      <c r="A23" s="12"/>
      <c r="B23" s="12">
        <f>B21/B22</f>
        <v>3.3333333333333335</v>
      </c>
      <c r="C23" s="18"/>
      <c r="D23" s="15" t="s">
        <v>51</v>
      </c>
    </row>
    <row r="24" spans="1:4" x14ac:dyDescent="0.55000000000000004">
      <c r="A24" s="14" t="s">
        <v>44</v>
      </c>
      <c r="B24" s="14" t="s">
        <v>45</v>
      </c>
      <c r="C24" s="19"/>
    </row>
    <row r="25" spans="1:4" x14ac:dyDescent="0.55000000000000004">
      <c r="A25" s="12">
        <v>-40.573999999999998</v>
      </c>
      <c r="B25" s="12">
        <v>20.164000000000001</v>
      </c>
      <c r="C25" s="18"/>
    </row>
  </sheetData>
  <mergeCells count="1">
    <mergeCell ref="D5:D1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activeCell="B26" sqref="B26"/>
    </sheetView>
  </sheetViews>
  <sheetFormatPr baseColWidth="10" defaultRowHeight="14.4" x14ac:dyDescent="0.55000000000000004"/>
  <cols>
    <col min="1" max="3" width="11.5234375" style="7"/>
  </cols>
  <sheetData>
    <row r="1" spans="1:4" x14ac:dyDescent="0.55000000000000004">
      <c r="A1" s="11" t="s">
        <v>46</v>
      </c>
      <c r="B1" s="11" t="s">
        <v>47</v>
      </c>
      <c r="C1" s="11" t="s">
        <v>53</v>
      </c>
      <c r="D1" s="15"/>
    </row>
    <row r="2" spans="1:4" x14ac:dyDescent="0.55000000000000004">
      <c r="A2" s="21">
        <v>1.9025000000000001</v>
      </c>
      <c r="B2" s="22">
        <v>-60</v>
      </c>
      <c r="C2" s="26">
        <f t="shared" ref="C2:C4" si="0">B2</f>
        <v>-60</v>
      </c>
      <c r="D2" s="15" t="s">
        <v>48</v>
      </c>
    </row>
    <row r="3" spans="1:4" x14ac:dyDescent="0.55000000000000004">
      <c r="A3" s="21">
        <v>1.8271999999999999</v>
      </c>
      <c r="B3" s="23">
        <f t="shared" ref="B3:B19" si="1">B2+$B$23</f>
        <v>-56.666666666666664</v>
      </c>
      <c r="C3" s="26">
        <f t="shared" si="0"/>
        <v>-56.666666666666664</v>
      </c>
      <c r="D3" s="15"/>
    </row>
    <row r="4" spans="1:4" x14ac:dyDescent="0.55000000000000004">
      <c r="A4" s="21">
        <v>1.748</v>
      </c>
      <c r="B4" s="23">
        <f t="shared" si="1"/>
        <v>-53.333333333333329</v>
      </c>
      <c r="C4" s="26">
        <f t="shared" si="0"/>
        <v>-53.333333333333329</v>
      </c>
      <c r="D4" s="15"/>
    </row>
    <row r="5" spans="1:4" x14ac:dyDescent="0.55000000000000004">
      <c r="A5" s="21">
        <v>1.6711</v>
      </c>
      <c r="B5" s="23">
        <f t="shared" si="1"/>
        <v>-49.999999999999993</v>
      </c>
      <c r="C5" s="26">
        <f t="shared" ref="C5:C18" si="2">B5</f>
        <v>-49.999999999999993</v>
      </c>
      <c r="D5" s="27" t="s">
        <v>54</v>
      </c>
    </row>
    <row r="6" spans="1:4" x14ac:dyDescent="0.55000000000000004">
      <c r="A6" s="21">
        <v>1.593</v>
      </c>
      <c r="B6" s="23">
        <f t="shared" si="1"/>
        <v>-46.666666666666657</v>
      </c>
      <c r="C6" s="26">
        <f t="shared" si="2"/>
        <v>-46.666666666666657</v>
      </c>
      <c r="D6" s="27"/>
    </row>
    <row r="7" spans="1:4" x14ac:dyDescent="0.55000000000000004">
      <c r="A7" s="21">
        <v>1.5112000000000001</v>
      </c>
      <c r="B7" s="23">
        <f t="shared" si="1"/>
        <v>-43.333333333333321</v>
      </c>
      <c r="C7" s="26">
        <f t="shared" si="2"/>
        <v>-43.333333333333321</v>
      </c>
      <c r="D7" s="27"/>
    </row>
    <row r="8" spans="1:4" x14ac:dyDescent="0.55000000000000004">
      <c r="A8" s="21">
        <v>1.4319</v>
      </c>
      <c r="B8" s="23">
        <f t="shared" si="1"/>
        <v>-39.999999999999986</v>
      </c>
      <c r="C8" s="26">
        <f t="shared" si="2"/>
        <v>-39.999999999999986</v>
      </c>
      <c r="D8" s="27"/>
    </row>
    <row r="9" spans="1:4" x14ac:dyDescent="0.55000000000000004">
      <c r="A9" s="21">
        <v>1.3525</v>
      </c>
      <c r="B9" s="23">
        <f t="shared" si="1"/>
        <v>-36.66666666666665</v>
      </c>
      <c r="C9" s="26">
        <f t="shared" si="2"/>
        <v>-36.66666666666665</v>
      </c>
      <c r="D9" s="27"/>
    </row>
    <row r="10" spans="1:4" x14ac:dyDescent="0.55000000000000004">
      <c r="A10" s="21">
        <v>1.2695000000000001</v>
      </c>
      <c r="B10" s="23">
        <f t="shared" si="1"/>
        <v>-33.333333333333314</v>
      </c>
      <c r="C10" s="26">
        <f t="shared" si="2"/>
        <v>-33.333333333333314</v>
      </c>
      <c r="D10" s="27"/>
    </row>
    <row r="11" spans="1:4" x14ac:dyDescent="0.55000000000000004">
      <c r="A11" s="21">
        <v>1.1890000000000001</v>
      </c>
      <c r="B11" s="23">
        <f t="shared" si="1"/>
        <v>-29.999999999999982</v>
      </c>
      <c r="C11" s="26">
        <f t="shared" si="2"/>
        <v>-29.999999999999982</v>
      </c>
      <c r="D11" s="27"/>
    </row>
    <row r="12" spans="1:4" x14ac:dyDescent="0.55000000000000004">
      <c r="A12" s="21">
        <v>1.1072</v>
      </c>
      <c r="B12" s="23">
        <f t="shared" si="1"/>
        <v>-26.66666666666665</v>
      </c>
      <c r="C12" s="26">
        <f t="shared" si="2"/>
        <v>-26.66666666666665</v>
      </c>
      <c r="D12" s="27"/>
    </row>
    <row r="13" spans="1:4" x14ac:dyDescent="0.55000000000000004">
      <c r="A13" s="21">
        <v>1.0254000000000001</v>
      </c>
      <c r="B13" s="23">
        <f t="shared" si="1"/>
        <v>-23.333333333333318</v>
      </c>
      <c r="C13" s="26">
        <f t="shared" si="2"/>
        <v>-23.333333333333318</v>
      </c>
      <c r="D13" s="27"/>
    </row>
    <row r="14" spans="1:4" x14ac:dyDescent="0.55000000000000004">
      <c r="A14" s="21">
        <v>0.94359999999999999</v>
      </c>
      <c r="B14" s="23">
        <f t="shared" si="1"/>
        <v>-19.999999999999986</v>
      </c>
      <c r="C14" s="26">
        <f t="shared" si="2"/>
        <v>-19.999999999999986</v>
      </c>
      <c r="D14" s="27"/>
    </row>
    <row r="15" spans="1:4" x14ac:dyDescent="0.55000000000000004">
      <c r="A15" s="21">
        <v>0.86060000000000003</v>
      </c>
      <c r="B15" s="23">
        <f t="shared" si="1"/>
        <v>-16.666666666666654</v>
      </c>
      <c r="C15" s="26">
        <f t="shared" si="2"/>
        <v>-16.666666666666654</v>
      </c>
      <c r="D15" s="27"/>
    </row>
    <row r="16" spans="1:4" x14ac:dyDescent="0.55000000000000004">
      <c r="A16" s="21">
        <v>0.77270000000000005</v>
      </c>
      <c r="B16" s="23">
        <f t="shared" si="1"/>
        <v>-13.33333333333332</v>
      </c>
      <c r="C16" s="26">
        <f t="shared" si="2"/>
        <v>-13.33333333333332</v>
      </c>
      <c r="D16" s="27"/>
    </row>
    <row r="17" spans="1:4" x14ac:dyDescent="0.55000000000000004">
      <c r="A17" s="21">
        <v>0.69730000000000003</v>
      </c>
      <c r="B17" s="23">
        <f t="shared" si="1"/>
        <v>-9.9999999999999858</v>
      </c>
      <c r="C17" s="26">
        <f t="shared" si="2"/>
        <v>-9.9999999999999858</v>
      </c>
      <c r="D17" s="27"/>
    </row>
    <row r="18" spans="1:4" x14ac:dyDescent="0.55000000000000004">
      <c r="A18" s="21">
        <v>0.60909999999999997</v>
      </c>
      <c r="B18" s="23">
        <f t="shared" si="1"/>
        <v>-6.6666666666666519</v>
      </c>
      <c r="C18" s="26">
        <f t="shared" si="2"/>
        <v>-6.6666666666666519</v>
      </c>
      <c r="D18" s="15"/>
    </row>
    <row r="19" spans="1:4" x14ac:dyDescent="0.55000000000000004">
      <c r="A19" s="21">
        <v>0.54810000000000003</v>
      </c>
      <c r="B19" s="23">
        <f t="shared" si="1"/>
        <v>-3.3333333333333184</v>
      </c>
      <c r="C19" s="26"/>
      <c r="D19" s="15"/>
    </row>
    <row r="20" spans="1:4" x14ac:dyDescent="0.55000000000000004">
      <c r="A20" s="21">
        <v>0.51639999999999997</v>
      </c>
      <c r="B20" s="22">
        <v>0</v>
      </c>
      <c r="C20" s="26"/>
      <c r="D20" s="15" t="s">
        <v>49</v>
      </c>
    </row>
    <row r="21" spans="1:4" x14ac:dyDescent="0.55000000000000004">
      <c r="A21" s="12"/>
      <c r="B21" s="12">
        <f>B20-B2</f>
        <v>60</v>
      </c>
      <c r="C21" s="18"/>
      <c r="D21" s="15" t="s">
        <v>52</v>
      </c>
    </row>
    <row r="22" spans="1:4" x14ac:dyDescent="0.55000000000000004">
      <c r="A22" s="12"/>
      <c r="B22" s="13">
        <v>18</v>
      </c>
      <c r="C22" s="20"/>
      <c r="D22" s="15" t="s">
        <v>50</v>
      </c>
    </row>
    <row r="23" spans="1:4" x14ac:dyDescent="0.55000000000000004">
      <c r="A23" s="12"/>
      <c r="B23" s="12">
        <f>B21/B22</f>
        <v>3.3333333333333335</v>
      </c>
      <c r="C23" s="18"/>
      <c r="D23" s="15" t="s">
        <v>51</v>
      </c>
    </row>
    <row r="24" spans="1:4" x14ac:dyDescent="0.55000000000000004">
      <c r="A24" s="14" t="s">
        <v>44</v>
      </c>
      <c r="B24" s="14" t="s">
        <v>45</v>
      </c>
      <c r="C24" s="19"/>
    </row>
    <row r="25" spans="1:4" x14ac:dyDescent="0.55000000000000004">
      <c r="A25" s="12">
        <v>-41.17</v>
      </c>
      <c r="B25" s="12">
        <v>18.763000000000002</v>
      </c>
      <c r="C25" s="18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activeCell="B26" sqref="B26"/>
    </sheetView>
  </sheetViews>
  <sheetFormatPr baseColWidth="10" defaultRowHeight="14.4" x14ac:dyDescent="0.55000000000000004"/>
  <cols>
    <col min="1" max="3" width="11.5234375" style="7"/>
  </cols>
  <sheetData>
    <row r="1" spans="1:4" x14ac:dyDescent="0.55000000000000004">
      <c r="A1" s="11" t="s">
        <v>46</v>
      </c>
      <c r="B1" s="11" t="s">
        <v>47</v>
      </c>
      <c r="C1" s="11" t="s">
        <v>53</v>
      </c>
      <c r="D1" s="15"/>
    </row>
    <row r="2" spans="1:4" x14ac:dyDescent="0.55000000000000004">
      <c r="A2" s="21">
        <v>2.0158999999999998</v>
      </c>
      <c r="B2" s="22">
        <v>-60</v>
      </c>
      <c r="C2" s="26">
        <f t="shared" ref="C2:C4" si="0">B2</f>
        <v>-60</v>
      </c>
      <c r="D2" s="15" t="s">
        <v>48</v>
      </c>
    </row>
    <row r="3" spans="1:4" x14ac:dyDescent="0.55000000000000004">
      <c r="A3" s="21">
        <v>1.9318</v>
      </c>
      <c r="B3" s="23">
        <f t="shared" ref="B3:B19" si="1">B2+$B$23</f>
        <v>-56.666666666666664</v>
      </c>
      <c r="C3" s="26">
        <f t="shared" si="0"/>
        <v>-56.666666666666664</v>
      </c>
      <c r="D3" s="15"/>
    </row>
    <row r="4" spans="1:4" x14ac:dyDescent="0.55000000000000004">
      <c r="A4" s="21">
        <v>1.8421000000000001</v>
      </c>
      <c r="B4" s="23">
        <f t="shared" si="1"/>
        <v>-53.333333333333329</v>
      </c>
      <c r="C4" s="26">
        <f t="shared" si="0"/>
        <v>-53.333333333333329</v>
      </c>
      <c r="D4" s="15"/>
    </row>
    <row r="5" spans="1:4" x14ac:dyDescent="0.55000000000000004">
      <c r="A5" s="21">
        <v>1.7271000000000001</v>
      </c>
      <c r="B5" s="23">
        <f t="shared" si="1"/>
        <v>-49.999999999999993</v>
      </c>
      <c r="C5" s="26">
        <f t="shared" ref="C5:C19" si="2">B5</f>
        <v>-49.999999999999993</v>
      </c>
      <c r="D5" s="27" t="s">
        <v>54</v>
      </c>
    </row>
    <row r="6" spans="1:4" x14ac:dyDescent="0.55000000000000004">
      <c r="A6" s="21">
        <v>1.6283000000000001</v>
      </c>
      <c r="B6" s="23">
        <f t="shared" si="1"/>
        <v>-46.666666666666657</v>
      </c>
      <c r="C6" s="26">
        <f t="shared" si="2"/>
        <v>-46.666666666666657</v>
      </c>
      <c r="D6" s="27"/>
    </row>
    <row r="7" spans="1:4" x14ac:dyDescent="0.55000000000000004">
      <c r="A7" s="21">
        <v>1.5512999999999999</v>
      </c>
      <c r="B7" s="23">
        <f t="shared" si="1"/>
        <v>-43.333333333333321</v>
      </c>
      <c r="C7" s="26">
        <f t="shared" si="2"/>
        <v>-43.333333333333321</v>
      </c>
      <c r="D7" s="27"/>
    </row>
    <row r="8" spans="1:4" x14ac:dyDescent="0.55000000000000004">
      <c r="A8" s="21">
        <v>1.4722</v>
      </c>
      <c r="B8" s="23">
        <f t="shared" si="1"/>
        <v>-39.999999999999986</v>
      </c>
      <c r="C8" s="26">
        <f t="shared" si="2"/>
        <v>-39.999999999999986</v>
      </c>
      <c r="D8" s="27"/>
    </row>
    <row r="9" spans="1:4" x14ac:dyDescent="0.55000000000000004">
      <c r="A9" s="21">
        <v>1.3928</v>
      </c>
      <c r="B9" s="23">
        <f t="shared" si="1"/>
        <v>-36.66666666666665</v>
      </c>
      <c r="C9" s="26">
        <f t="shared" si="2"/>
        <v>-36.66666666666665</v>
      </c>
      <c r="D9" s="27"/>
    </row>
    <row r="10" spans="1:4" x14ac:dyDescent="0.55000000000000004">
      <c r="A10" s="21">
        <v>1.3107</v>
      </c>
      <c r="B10" s="23">
        <f t="shared" si="1"/>
        <v>-33.333333333333314</v>
      </c>
      <c r="C10" s="26">
        <f t="shared" si="2"/>
        <v>-33.333333333333314</v>
      </c>
      <c r="D10" s="27"/>
    </row>
    <row r="11" spans="1:4" x14ac:dyDescent="0.55000000000000004">
      <c r="A11" s="21">
        <v>1.2310000000000001</v>
      </c>
      <c r="B11" s="23">
        <f t="shared" si="1"/>
        <v>-29.999999999999982</v>
      </c>
      <c r="C11" s="26">
        <f t="shared" si="2"/>
        <v>-29.999999999999982</v>
      </c>
      <c r="D11" s="27"/>
    </row>
    <row r="12" spans="1:4" x14ac:dyDescent="0.55000000000000004">
      <c r="A12" s="21">
        <v>1.1511</v>
      </c>
      <c r="B12" s="23">
        <f t="shared" si="1"/>
        <v>-26.66666666666665</v>
      </c>
      <c r="C12" s="26">
        <f t="shared" si="2"/>
        <v>-26.66666666666665</v>
      </c>
      <c r="D12" s="27"/>
    </row>
    <row r="13" spans="1:4" x14ac:dyDescent="0.55000000000000004">
      <c r="A13" s="21">
        <v>1.0669</v>
      </c>
      <c r="B13" s="23">
        <f t="shared" si="1"/>
        <v>-23.333333333333318</v>
      </c>
      <c r="C13" s="26">
        <f t="shared" si="2"/>
        <v>-23.333333333333318</v>
      </c>
      <c r="D13" s="27"/>
    </row>
    <row r="14" spans="1:4" x14ac:dyDescent="0.55000000000000004">
      <c r="A14" s="21">
        <v>0.98519999999999996</v>
      </c>
      <c r="B14" s="23">
        <f t="shared" si="1"/>
        <v>-19.999999999999986</v>
      </c>
      <c r="C14" s="26">
        <f t="shared" si="2"/>
        <v>-19.999999999999986</v>
      </c>
      <c r="D14" s="27"/>
    </row>
    <row r="15" spans="1:4" x14ac:dyDescent="0.55000000000000004">
      <c r="A15" s="21">
        <v>0.90400000000000003</v>
      </c>
      <c r="B15" s="23">
        <f t="shared" si="1"/>
        <v>-16.666666666666654</v>
      </c>
      <c r="C15" s="26">
        <f t="shared" si="2"/>
        <v>-16.666666666666654</v>
      </c>
      <c r="D15" s="27"/>
    </row>
    <row r="16" spans="1:4" x14ac:dyDescent="0.55000000000000004">
      <c r="A16" s="21">
        <v>0.81669999999999998</v>
      </c>
      <c r="B16" s="23">
        <f t="shared" si="1"/>
        <v>-13.33333333333332</v>
      </c>
      <c r="C16" s="26">
        <f t="shared" si="2"/>
        <v>-13.33333333333332</v>
      </c>
      <c r="D16" s="27"/>
    </row>
    <row r="17" spans="1:4" x14ac:dyDescent="0.55000000000000004">
      <c r="A17" s="21">
        <v>0.72899999999999998</v>
      </c>
      <c r="B17" s="23">
        <f t="shared" si="1"/>
        <v>-9.9999999999999858</v>
      </c>
      <c r="C17" s="26">
        <f t="shared" si="2"/>
        <v>-9.9999999999999858</v>
      </c>
      <c r="D17" s="27"/>
    </row>
    <row r="18" spans="1:4" x14ac:dyDescent="0.55000000000000004">
      <c r="A18" s="21">
        <v>0.64700000000000002</v>
      </c>
      <c r="B18" s="23">
        <f t="shared" si="1"/>
        <v>-6.6666666666666519</v>
      </c>
      <c r="C18" s="26">
        <f t="shared" si="2"/>
        <v>-6.6666666666666519</v>
      </c>
      <c r="D18" s="15"/>
    </row>
    <row r="19" spans="1:4" x14ac:dyDescent="0.55000000000000004">
      <c r="A19" s="21">
        <v>0.57499999999999996</v>
      </c>
      <c r="B19" s="23">
        <f t="shared" si="1"/>
        <v>-3.3333333333333184</v>
      </c>
      <c r="C19" s="26">
        <f t="shared" si="2"/>
        <v>-3.3333333333333184</v>
      </c>
      <c r="D19" s="15"/>
    </row>
    <row r="20" spans="1:4" x14ac:dyDescent="0.55000000000000004">
      <c r="A20" s="21">
        <v>0.52490000000000003</v>
      </c>
      <c r="B20" s="22">
        <v>0</v>
      </c>
      <c r="C20" s="26"/>
      <c r="D20" s="15" t="s">
        <v>49</v>
      </c>
    </row>
    <row r="21" spans="1:4" x14ac:dyDescent="0.55000000000000004">
      <c r="A21" s="12"/>
      <c r="B21" s="12">
        <f>B20-B2</f>
        <v>60</v>
      </c>
      <c r="C21" s="18"/>
      <c r="D21" s="15" t="s">
        <v>52</v>
      </c>
    </row>
    <row r="22" spans="1:4" x14ac:dyDescent="0.55000000000000004">
      <c r="A22" s="12"/>
      <c r="B22" s="13">
        <v>18</v>
      </c>
      <c r="C22" s="20"/>
      <c r="D22" s="15" t="s">
        <v>50</v>
      </c>
    </row>
    <row r="23" spans="1:4" x14ac:dyDescent="0.55000000000000004">
      <c r="A23" s="12"/>
      <c r="B23" s="12">
        <f>B21/B22</f>
        <v>3.3333333333333335</v>
      </c>
      <c r="C23" s="18"/>
      <c r="D23" s="15" t="s">
        <v>51</v>
      </c>
    </row>
    <row r="24" spans="1:4" x14ac:dyDescent="0.55000000000000004">
      <c r="A24" s="14" t="s">
        <v>44</v>
      </c>
      <c r="B24" s="14" t="s">
        <v>45</v>
      </c>
      <c r="C24" s="19"/>
    </row>
    <row r="25" spans="1:4" x14ac:dyDescent="0.55000000000000004">
      <c r="A25" s="12">
        <v>-39.561</v>
      </c>
      <c r="B25" s="12">
        <v>18.835999999999999</v>
      </c>
      <c r="C25" s="18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topLeftCell="A7" zoomScale="120" zoomScaleNormal="120" workbookViewId="0">
      <selection activeCell="B26" sqref="B26"/>
    </sheetView>
  </sheetViews>
  <sheetFormatPr baseColWidth="10" defaultRowHeight="14.4" x14ac:dyDescent="0.55000000000000004"/>
  <cols>
    <col min="1" max="3" width="11.5234375" style="7"/>
  </cols>
  <sheetData>
    <row r="1" spans="1:4" x14ac:dyDescent="0.55000000000000004">
      <c r="A1" s="11" t="s">
        <v>46</v>
      </c>
      <c r="B1" s="11" t="s">
        <v>47</v>
      </c>
      <c r="C1" s="11" t="s">
        <v>53</v>
      </c>
      <c r="D1" s="15"/>
    </row>
    <row r="2" spans="1:4" x14ac:dyDescent="0.55000000000000004">
      <c r="A2" s="21">
        <v>1.956</v>
      </c>
      <c r="B2" s="22">
        <v>-60</v>
      </c>
      <c r="C2" s="26">
        <f t="shared" ref="C2:C4" si="0">B2</f>
        <v>-60</v>
      </c>
      <c r="D2" s="15" t="s">
        <v>48</v>
      </c>
    </row>
    <row r="3" spans="1:4" x14ac:dyDescent="0.55000000000000004">
      <c r="A3" s="21">
        <v>1.8741000000000001</v>
      </c>
      <c r="B3" s="23">
        <f t="shared" ref="B3:B19" si="1">B2+$B$23</f>
        <v>-56.666666666666664</v>
      </c>
      <c r="C3" s="26">
        <f t="shared" si="0"/>
        <v>-56.666666666666664</v>
      </c>
      <c r="D3" s="15"/>
    </row>
    <row r="4" spans="1:4" x14ac:dyDescent="0.55000000000000004">
      <c r="A4" s="21">
        <v>1.7907</v>
      </c>
      <c r="B4" s="23">
        <f t="shared" si="1"/>
        <v>-53.333333333333329</v>
      </c>
      <c r="C4" s="26">
        <f t="shared" si="0"/>
        <v>-53.333333333333329</v>
      </c>
      <c r="D4" s="15"/>
    </row>
    <row r="5" spans="1:4" x14ac:dyDescent="0.55000000000000004">
      <c r="A5" s="21">
        <v>1.7101999999999999</v>
      </c>
      <c r="B5" s="23">
        <f t="shared" si="1"/>
        <v>-49.999999999999993</v>
      </c>
      <c r="C5" s="26">
        <f t="shared" ref="C5:C19" si="2">B5</f>
        <v>-49.999999999999993</v>
      </c>
      <c r="D5" s="27" t="s">
        <v>54</v>
      </c>
    </row>
    <row r="6" spans="1:4" x14ac:dyDescent="0.55000000000000004">
      <c r="A6" s="21">
        <v>1.6316999999999999</v>
      </c>
      <c r="B6" s="23">
        <f t="shared" si="1"/>
        <v>-46.666666666666657</v>
      </c>
      <c r="C6" s="26">
        <f t="shared" si="2"/>
        <v>-46.666666666666657</v>
      </c>
      <c r="D6" s="27"/>
    </row>
    <row r="7" spans="1:4" x14ac:dyDescent="0.55000000000000004">
      <c r="A7" s="21">
        <v>1.5490999999999999</v>
      </c>
      <c r="B7" s="23">
        <f t="shared" si="1"/>
        <v>-43.333333333333321</v>
      </c>
      <c r="C7" s="26">
        <f t="shared" si="2"/>
        <v>-43.333333333333321</v>
      </c>
      <c r="D7" s="27"/>
    </row>
    <row r="8" spans="1:4" x14ac:dyDescent="0.55000000000000004">
      <c r="A8" s="21">
        <v>1.4610000000000001</v>
      </c>
      <c r="B8" s="23">
        <f t="shared" si="1"/>
        <v>-39.999999999999986</v>
      </c>
      <c r="C8" s="26">
        <f t="shared" si="2"/>
        <v>-39.999999999999986</v>
      </c>
      <c r="D8" s="27"/>
    </row>
    <row r="9" spans="1:4" x14ac:dyDescent="0.55000000000000004">
      <c r="A9" s="21">
        <v>1.3844000000000001</v>
      </c>
      <c r="B9" s="23">
        <f t="shared" si="1"/>
        <v>-36.66666666666665</v>
      </c>
      <c r="C9" s="26">
        <f t="shared" si="2"/>
        <v>-36.66666666666665</v>
      </c>
      <c r="D9" s="27"/>
    </row>
    <row r="10" spans="1:4" x14ac:dyDescent="0.55000000000000004">
      <c r="A10" s="21">
        <v>1.2990999999999999</v>
      </c>
      <c r="B10" s="23">
        <f t="shared" si="1"/>
        <v>-33.333333333333314</v>
      </c>
      <c r="C10" s="26">
        <f t="shared" si="2"/>
        <v>-33.333333333333314</v>
      </c>
      <c r="D10" s="27"/>
    </row>
    <row r="11" spans="1:4" x14ac:dyDescent="0.55000000000000004">
      <c r="A11" s="21">
        <v>1.2168000000000001</v>
      </c>
      <c r="B11" s="23">
        <f t="shared" si="1"/>
        <v>-29.999999999999982</v>
      </c>
      <c r="C11" s="26">
        <f t="shared" si="2"/>
        <v>-29.999999999999982</v>
      </c>
      <c r="D11" s="27"/>
    </row>
    <row r="12" spans="1:4" x14ac:dyDescent="0.55000000000000004">
      <c r="A12" s="21">
        <v>1.1315999999999999</v>
      </c>
      <c r="B12" s="23">
        <f t="shared" si="1"/>
        <v>-26.66666666666665</v>
      </c>
      <c r="C12" s="26">
        <f t="shared" si="2"/>
        <v>-26.66666666666665</v>
      </c>
      <c r="D12" s="27"/>
    </row>
    <row r="13" spans="1:4" x14ac:dyDescent="0.55000000000000004">
      <c r="A13" s="21">
        <v>1.0479000000000001</v>
      </c>
      <c r="B13" s="23">
        <f t="shared" si="1"/>
        <v>-23.333333333333318</v>
      </c>
      <c r="C13" s="26">
        <f t="shared" si="2"/>
        <v>-23.333333333333318</v>
      </c>
      <c r="D13" s="27"/>
    </row>
    <row r="14" spans="1:4" x14ac:dyDescent="0.55000000000000004">
      <c r="A14" s="21">
        <v>0.96560000000000001</v>
      </c>
      <c r="B14" s="23">
        <f t="shared" si="1"/>
        <v>-19.999999999999986</v>
      </c>
      <c r="C14" s="26">
        <f t="shared" si="2"/>
        <v>-19.999999999999986</v>
      </c>
      <c r="D14" s="27"/>
    </row>
    <row r="15" spans="1:4" x14ac:dyDescent="0.55000000000000004">
      <c r="A15" s="21">
        <v>0.88380000000000003</v>
      </c>
      <c r="B15" s="23">
        <f t="shared" si="1"/>
        <v>-16.666666666666654</v>
      </c>
      <c r="C15" s="26">
        <f t="shared" si="2"/>
        <v>-16.666666666666654</v>
      </c>
      <c r="D15" s="27"/>
    </row>
    <row r="16" spans="1:4" x14ac:dyDescent="0.55000000000000004">
      <c r="A16" s="21">
        <v>0.79959999999999998</v>
      </c>
      <c r="B16" s="23">
        <f t="shared" si="1"/>
        <v>-13.33333333333332</v>
      </c>
      <c r="C16" s="26">
        <f t="shared" si="2"/>
        <v>-13.33333333333332</v>
      </c>
      <c r="D16" s="27"/>
    </row>
    <row r="17" spans="1:4" x14ac:dyDescent="0.55000000000000004">
      <c r="A17" s="21">
        <v>0.71599999999999997</v>
      </c>
      <c r="B17" s="23">
        <f t="shared" si="1"/>
        <v>-9.9999999999999858</v>
      </c>
      <c r="C17" s="26">
        <f t="shared" si="2"/>
        <v>-9.9999999999999858</v>
      </c>
      <c r="D17" s="27"/>
    </row>
    <row r="18" spans="1:4" x14ac:dyDescent="0.55000000000000004">
      <c r="A18" s="21">
        <v>0.63959999999999995</v>
      </c>
      <c r="B18" s="23">
        <f t="shared" si="1"/>
        <v>-6.6666666666666519</v>
      </c>
      <c r="C18" s="26">
        <f t="shared" si="2"/>
        <v>-6.6666666666666519</v>
      </c>
      <c r="D18" s="15"/>
    </row>
    <row r="19" spans="1:4" x14ac:dyDescent="0.55000000000000004">
      <c r="A19" s="21">
        <v>0.57320000000000004</v>
      </c>
      <c r="B19" s="23">
        <f t="shared" si="1"/>
        <v>-3.3333333333333184</v>
      </c>
      <c r="C19" s="26">
        <f t="shared" si="2"/>
        <v>-3.3333333333333184</v>
      </c>
      <c r="D19" s="15"/>
    </row>
    <row r="20" spans="1:4" x14ac:dyDescent="0.55000000000000004">
      <c r="A20" s="21">
        <v>0.5212</v>
      </c>
      <c r="B20" s="22">
        <v>0</v>
      </c>
      <c r="C20" s="26"/>
      <c r="D20" s="15" t="s">
        <v>49</v>
      </c>
    </row>
    <row r="21" spans="1:4" x14ac:dyDescent="0.55000000000000004">
      <c r="A21" s="12"/>
      <c r="B21" s="12">
        <f>B20-B2</f>
        <v>60</v>
      </c>
      <c r="C21" s="18"/>
      <c r="D21" s="15" t="s">
        <v>52</v>
      </c>
    </row>
    <row r="22" spans="1:4" x14ac:dyDescent="0.55000000000000004">
      <c r="A22" s="12"/>
      <c r="B22" s="13">
        <v>18</v>
      </c>
      <c r="C22" s="20"/>
      <c r="D22" s="15" t="s">
        <v>50</v>
      </c>
    </row>
    <row r="23" spans="1:4" x14ac:dyDescent="0.55000000000000004">
      <c r="A23" s="12"/>
      <c r="B23" s="12">
        <f>B21/B22</f>
        <v>3.3333333333333335</v>
      </c>
      <c r="C23" s="18"/>
      <c r="D23" s="15" t="s">
        <v>51</v>
      </c>
    </row>
    <row r="24" spans="1:4" x14ac:dyDescent="0.55000000000000004">
      <c r="A24" s="14" t="s">
        <v>44</v>
      </c>
      <c r="B24" s="14" t="s">
        <v>45</v>
      </c>
      <c r="C24" s="19"/>
    </row>
    <row r="25" spans="1:4" x14ac:dyDescent="0.55000000000000004">
      <c r="A25" s="7">
        <v>-40.503999999999998</v>
      </c>
      <c r="B25" s="12">
        <v>19.257000000000001</v>
      </c>
      <c r="C25" s="18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activeCell="B26" sqref="B26"/>
    </sheetView>
  </sheetViews>
  <sheetFormatPr baseColWidth="10" defaultRowHeight="14.4" x14ac:dyDescent="0.55000000000000004"/>
  <cols>
    <col min="1" max="3" width="11.5234375" style="7"/>
  </cols>
  <sheetData>
    <row r="1" spans="1:4" x14ac:dyDescent="0.55000000000000004">
      <c r="A1" s="11" t="s">
        <v>46</v>
      </c>
      <c r="B1" s="11" t="s">
        <v>47</v>
      </c>
      <c r="C1" s="11" t="s">
        <v>53</v>
      </c>
      <c r="D1" s="15"/>
    </row>
    <row r="2" spans="1:4" x14ac:dyDescent="0.55000000000000004">
      <c r="A2" s="21">
        <v>2.0998999999999999</v>
      </c>
      <c r="B2" s="22">
        <v>-60</v>
      </c>
      <c r="C2" s="26"/>
      <c r="D2" s="15" t="s">
        <v>48</v>
      </c>
    </row>
    <row r="3" spans="1:4" x14ac:dyDescent="0.55000000000000004">
      <c r="A3" s="21">
        <v>2.0722</v>
      </c>
      <c r="B3" s="23">
        <f t="shared" ref="B3:B19" si="0">B2+$B$23</f>
        <v>-56.666666666666664</v>
      </c>
      <c r="C3" s="26"/>
      <c r="D3" s="15"/>
    </row>
    <row r="4" spans="1:4" x14ac:dyDescent="0.55000000000000004">
      <c r="A4" s="21">
        <v>1.9976</v>
      </c>
      <c r="B4" s="23">
        <f t="shared" si="0"/>
        <v>-53.333333333333329</v>
      </c>
      <c r="C4" s="26"/>
      <c r="D4" s="15"/>
    </row>
    <row r="5" spans="1:4" x14ac:dyDescent="0.55000000000000004">
      <c r="A5" s="21">
        <v>1.8694999999999999</v>
      </c>
      <c r="B5" s="23">
        <f t="shared" si="0"/>
        <v>-49.999999999999993</v>
      </c>
      <c r="C5" s="26"/>
      <c r="D5" s="27" t="s">
        <v>54</v>
      </c>
    </row>
    <row r="6" spans="1:4" x14ac:dyDescent="0.55000000000000004">
      <c r="A6" s="21">
        <v>1.7554000000000001</v>
      </c>
      <c r="B6" s="23">
        <f t="shared" si="0"/>
        <v>-46.666666666666657</v>
      </c>
      <c r="C6" s="26"/>
      <c r="D6" s="27"/>
    </row>
    <row r="7" spans="1:4" x14ac:dyDescent="0.55000000000000004">
      <c r="A7" s="21">
        <v>1.6516</v>
      </c>
      <c r="B7" s="23">
        <f t="shared" si="0"/>
        <v>-43.333333333333321</v>
      </c>
      <c r="C7" s="26">
        <f t="shared" ref="C7:C20" si="1">B7</f>
        <v>-43.333333333333321</v>
      </c>
      <c r="D7" s="27"/>
    </row>
    <row r="8" spans="1:4" x14ac:dyDescent="0.55000000000000004">
      <c r="A8" s="21">
        <v>1.5617000000000001</v>
      </c>
      <c r="B8" s="23">
        <f t="shared" si="0"/>
        <v>-39.999999999999986</v>
      </c>
      <c r="C8" s="26">
        <f t="shared" si="1"/>
        <v>-39.999999999999986</v>
      </c>
      <c r="D8" s="27"/>
    </row>
    <row r="9" spans="1:4" x14ac:dyDescent="0.55000000000000004">
      <c r="A9" s="21">
        <v>1.4824999999999999</v>
      </c>
      <c r="B9" s="23">
        <f t="shared" si="0"/>
        <v>-36.66666666666665</v>
      </c>
      <c r="C9" s="26">
        <f t="shared" si="1"/>
        <v>-36.66666666666665</v>
      </c>
      <c r="D9" s="27"/>
    </row>
    <row r="10" spans="1:4" x14ac:dyDescent="0.55000000000000004">
      <c r="A10" s="21">
        <v>1.3937999999999999</v>
      </c>
      <c r="B10" s="23">
        <f t="shared" si="0"/>
        <v>-33.333333333333314</v>
      </c>
      <c r="C10" s="26">
        <f t="shared" si="1"/>
        <v>-33.333333333333314</v>
      </c>
      <c r="D10" s="27"/>
    </row>
    <row r="11" spans="1:4" x14ac:dyDescent="0.55000000000000004">
      <c r="A11" s="21">
        <v>1.3106</v>
      </c>
      <c r="B11" s="23">
        <f t="shared" si="0"/>
        <v>-29.999999999999982</v>
      </c>
      <c r="C11" s="26">
        <f t="shared" si="1"/>
        <v>-29.999999999999982</v>
      </c>
      <c r="D11" s="27"/>
    </row>
    <row r="12" spans="1:4" x14ac:dyDescent="0.55000000000000004">
      <c r="A12" s="21">
        <v>1.2289000000000001</v>
      </c>
      <c r="B12" s="23">
        <f t="shared" si="0"/>
        <v>-26.66666666666665</v>
      </c>
      <c r="C12" s="26">
        <f t="shared" si="1"/>
        <v>-26.66666666666665</v>
      </c>
      <c r="D12" s="27"/>
    </row>
    <row r="13" spans="1:4" x14ac:dyDescent="0.55000000000000004">
      <c r="A13" s="21">
        <v>1.143</v>
      </c>
      <c r="B13" s="23">
        <f t="shared" si="0"/>
        <v>-23.333333333333318</v>
      </c>
      <c r="C13" s="26">
        <f t="shared" si="1"/>
        <v>-23.333333333333318</v>
      </c>
      <c r="D13" s="27"/>
    </row>
    <row r="14" spans="1:4" x14ac:dyDescent="0.55000000000000004">
      <c r="A14" s="21">
        <v>1.0683</v>
      </c>
      <c r="B14" s="23">
        <f t="shared" si="0"/>
        <v>-19.999999999999986</v>
      </c>
      <c r="C14" s="26">
        <f t="shared" si="1"/>
        <v>-19.999999999999986</v>
      </c>
      <c r="D14" s="27"/>
    </row>
    <row r="15" spans="1:4" x14ac:dyDescent="0.55000000000000004">
      <c r="A15" s="21">
        <v>0.98799999999999999</v>
      </c>
      <c r="B15" s="23">
        <f t="shared" si="0"/>
        <v>-16.666666666666654</v>
      </c>
      <c r="C15" s="26">
        <f t="shared" si="1"/>
        <v>-16.666666666666654</v>
      </c>
      <c r="D15" s="27"/>
    </row>
    <row r="16" spans="1:4" x14ac:dyDescent="0.55000000000000004">
      <c r="A16" s="21">
        <v>0.91039999999999999</v>
      </c>
      <c r="B16" s="23">
        <f t="shared" si="0"/>
        <v>-13.33333333333332</v>
      </c>
      <c r="C16" s="26">
        <f t="shared" si="1"/>
        <v>-13.33333333333332</v>
      </c>
      <c r="D16" s="27"/>
    </row>
    <row r="17" spans="1:4" x14ac:dyDescent="0.55000000000000004">
      <c r="A17" s="21">
        <v>0.8327</v>
      </c>
      <c r="B17" s="23">
        <f t="shared" si="0"/>
        <v>-9.9999999999999858</v>
      </c>
      <c r="C17" s="26">
        <f t="shared" si="1"/>
        <v>-9.9999999999999858</v>
      </c>
      <c r="D17" s="27"/>
    </row>
    <row r="18" spans="1:4" x14ac:dyDescent="0.55000000000000004">
      <c r="A18" s="21">
        <v>0.76170000000000004</v>
      </c>
      <c r="B18" s="23">
        <f t="shared" si="0"/>
        <v>-6.6666666666666519</v>
      </c>
      <c r="C18" s="26">
        <f t="shared" si="1"/>
        <v>-6.6666666666666519</v>
      </c>
      <c r="D18" s="15"/>
    </row>
    <row r="19" spans="1:4" x14ac:dyDescent="0.55000000000000004">
      <c r="A19" s="21">
        <v>0.68959999999999999</v>
      </c>
      <c r="B19" s="23">
        <f t="shared" si="0"/>
        <v>-3.3333333333333184</v>
      </c>
      <c r="C19" s="26">
        <f t="shared" si="1"/>
        <v>-3.3333333333333184</v>
      </c>
      <c r="D19" s="15"/>
    </row>
    <row r="20" spans="1:4" x14ac:dyDescent="0.55000000000000004">
      <c r="A20" s="21">
        <v>0.61970000000000003</v>
      </c>
      <c r="B20" s="22">
        <v>0</v>
      </c>
      <c r="C20" s="26">
        <f t="shared" si="1"/>
        <v>0</v>
      </c>
      <c r="D20" s="15" t="s">
        <v>49</v>
      </c>
    </row>
    <row r="21" spans="1:4" x14ac:dyDescent="0.55000000000000004">
      <c r="A21" s="12"/>
      <c r="B21" s="12">
        <f>B20-B2</f>
        <v>60</v>
      </c>
      <c r="C21" s="18"/>
      <c r="D21" s="15" t="s">
        <v>52</v>
      </c>
    </row>
    <row r="22" spans="1:4" x14ac:dyDescent="0.55000000000000004">
      <c r="A22" s="12"/>
      <c r="B22" s="13">
        <v>18</v>
      </c>
      <c r="C22" s="20"/>
      <c r="D22" s="15" t="s">
        <v>50</v>
      </c>
    </row>
    <row r="23" spans="1:4" x14ac:dyDescent="0.55000000000000004">
      <c r="A23" s="12"/>
      <c r="B23" s="12">
        <f>B21/B22</f>
        <v>3.3333333333333335</v>
      </c>
      <c r="C23" s="18"/>
      <c r="D23" s="15" t="s">
        <v>51</v>
      </c>
    </row>
    <row r="24" spans="1:4" x14ac:dyDescent="0.55000000000000004">
      <c r="A24" s="14" t="s">
        <v>44</v>
      </c>
      <c r="B24" s="14" t="s">
        <v>45</v>
      </c>
      <c r="C24" s="19"/>
    </row>
    <row r="25" spans="1:4" x14ac:dyDescent="0.55000000000000004">
      <c r="A25" s="12">
        <v>-41.83</v>
      </c>
      <c r="B25" s="12">
        <v>25.071000000000002</v>
      </c>
      <c r="C25" s="18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activeCell="B26" sqref="B26"/>
    </sheetView>
  </sheetViews>
  <sheetFormatPr baseColWidth="10" defaultRowHeight="14.4" x14ac:dyDescent="0.55000000000000004"/>
  <cols>
    <col min="1" max="3" width="11.5234375" style="7"/>
  </cols>
  <sheetData>
    <row r="1" spans="1:4" x14ac:dyDescent="0.55000000000000004">
      <c r="A1" s="11" t="s">
        <v>46</v>
      </c>
      <c r="B1" s="11" t="s">
        <v>47</v>
      </c>
      <c r="C1" s="11" t="s">
        <v>53</v>
      </c>
      <c r="D1" s="15"/>
    </row>
    <row r="2" spans="1:4" x14ac:dyDescent="0.55000000000000004">
      <c r="A2" s="21">
        <v>2.0769000000000002</v>
      </c>
      <c r="B2" s="22">
        <v>-60</v>
      </c>
      <c r="C2" s="17"/>
      <c r="D2" s="15" t="s">
        <v>48</v>
      </c>
    </row>
    <row r="3" spans="1:4" x14ac:dyDescent="0.55000000000000004">
      <c r="A3" s="21">
        <v>2.0366</v>
      </c>
      <c r="B3" s="23">
        <f t="shared" ref="B3:B19" si="0">B2+$B$23</f>
        <v>-56.666666666666664</v>
      </c>
      <c r="C3" s="17"/>
      <c r="D3" s="15"/>
    </row>
    <row r="4" spans="1:4" x14ac:dyDescent="0.55000000000000004">
      <c r="A4" s="21">
        <v>1.9748000000000001</v>
      </c>
      <c r="B4" s="23">
        <f t="shared" si="0"/>
        <v>-53.333333333333329</v>
      </c>
      <c r="C4" s="17"/>
      <c r="D4" s="15"/>
    </row>
    <row r="5" spans="1:4" x14ac:dyDescent="0.55000000000000004">
      <c r="A5" s="21">
        <v>1.9</v>
      </c>
      <c r="B5" s="23">
        <f t="shared" si="0"/>
        <v>-49.999999999999993</v>
      </c>
      <c r="C5" s="17">
        <f t="shared" ref="C5:C20" si="1">B5</f>
        <v>-49.999999999999993</v>
      </c>
      <c r="D5" s="27" t="s">
        <v>54</v>
      </c>
    </row>
    <row r="6" spans="1:4" x14ac:dyDescent="0.55000000000000004">
      <c r="A6" s="21">
        <v>1.8189</v>
      </c>
      <c r="B6" s="23">
        <f t="shared" si="0"/>
        <v>-46.666666666666657</v>
      </c>
      <c r="C6" s="17">
        <f t="shared" si="1"/>
        <v>-46.666666666666657</v>
      </c>
      <c r="D6" s="27"/>
    </row>
    <row r="7" spans="1:4" x14ac:dyDescent="0.55000000000000004">
      <c r="A7" s="21">
        <v>1.7341</v>
      </c>
      <c r="B7" s="23">
        <f t="shared" si="0"/>
        <v>-43.333333333333321</v>
      </c>
      <c r="C7" s="17">
        <f t="shared" si="1"/>
        <v>-43.333333333333321</v>
      </c>
      <c r="D7" s="27"/>
    </row>
    <row r="8" spans="1:4" x14ac:dyDescent="0.55000000000000004">
      <c r="A8" s="21">
        <v>1.6516999999999999</v>
      </c>
      <c r="B8" s="23">
        <f t="shared" si="0"/>
        <v>-39.999999999999986</v>
      </c>
      <c r="C8" s="17">
        <f t="shared" si="1"/>
        <v>-39.999999999999986</v>
      </c>
      <c r="D8" s="27"/>
    </row>
    <row r="9" spans="1:4" x14ac:dyDescent="0.55000000000000004">
      <c r="A9" s="21">
        <v>1.5674999999999999</v>
      </c>
      <c r="B9" s="23">
        <f t="shared" si="0"/>
        <v>-36.66666666666665</v>
      </c>
      <c r="C9" s="17">
        <f t="shared" si="1"/>
        <v>-36.66666666666665</v>
      </c>
      <c r="D9" s="27"/>
    </row>
    <row r="10" spans="1:4" x14ac:dyDescent="0.55000000000000004">
      <c r="A10" s="21">
        <v>1.4843999999999999</v>
      </c>
      <c r="B10" s="23">
        <f t="shared" si="0"/>
        <v>-33.333333333333314</v>
      </c>
      <c r="C10" s="17">
        <f t="shared" si="1"/>
        <v>-33.333333333333314</v>
      </c>
      <c r="D10" s="27"/>
    </row>
    <row r="11" spans="1:4" x14ac:dyDescent="0.55000000000000004">
      <c r="A11" s="21">
        <v>1.4</v>
      </c>
      <c r="B11" s="23">
        <f t="shared" si="0"/>
        <v>-29.999999999999982</v>
      </c>
      <c r="C11" s="17">
        <f t="shared" si="1"/>
        <v>-29.999999999999982</v>
      </c>
      <c r="D11" s="27"/>
    </row>
    <row r="12" spans="1:4" x14ac:dyDescent="0.55000000000000004">
      <c r="A12" s="21">
        <v>1.3184</v>
      </c>
      <c r="B12" s="23">
        <f t="shared" si="0"/>
        <v>-26.66666666666665</v>
      </c>
      <c r="C12" s="17">
        <f t="shared" si="1"/>
        <v>-26.66666666666665</v>
      </c>
      <c r="D12" s="27"/>
    </row>
    <row r="13" spans="1:4" x14ac:dyDescent="0.55000000000000004">
      <c r="A13" s="21">
        <v>1.2341</v>
      </c>
      <c r="B13" s="23">
        <f t="shared" si="0"/>
        <v>-23.333333333333318</v>
      </c>
      <c r="C13" s="17">
        <f t="shared" si="1"/>
        <v>-23.333333333333318</v>
      </c>
      <c r="D13" s="27"/>
    </row>
    <row r="14" spans="1:4" x14ac:dyDescent="0.55000000000000004">
      <c r="A14" s="21">
        <v>1.1511</v>
      </c>
      <c r="B14" s="23">
        <f t="shared" si="0"/>
        <v>-19.999999999999986</v>
      </c>
      <c r="C14" s="17">
        <f t="shared" si="1"/>
        <v>-19.999999999999986</v>
      </c>
      <c r="D14" s="27"/>
    </row>
    <row r="15" spans="1:4" x14ac:dyDescent="0.55000000000000004">
      <c r="A15" s="21">
        <v>1.0706</v>
      </c>
      <c r="B15" s="23">
        <f t="shared" si="0"/>
        <v>-16.666666666666654</v>
      </c>
      <c r="C15" s="17">
        <f t="shared" si="1"/>
        <v>-16.666666666666654</v>
      </c>
      <c r="D15" s="27"/>
    </row>
    <row r="16" spans="1:4" x14ac:dyDescent="0.55000000000000004">
      <c r="A16" s="21">
        <v>0.9839</v>
      </c>
      <c r="B16" s="23">
        <f t="shared" si="0"/>
        <v>-13.33333333333332</v>
      </c>
      <c r="C16" s="17">
        <f t="shared" si="1"/>
        <v>-13.33333333333332</v>
      </c>
      <c r="D16" s="27"/>
    </row>
    <row r="17" spans="1:4" x14ac:dyDescent="0.55000000000000004">
      <c r="A17" s="21">
        <v>0.90329999999999999</v>
      </c>
      <c r="B17" s="23">
        <f t="shared" si="0"/>
        <v>-9.9999999999999858</v>
      </c>
      <c r="C17" s="17">
        <f t="shared" si="1"/>
        <v>-9.9999999999999858</v>
      </c>
      <c r="D17" s="27"/>
    </row>
    <row r="18" spans="1:4" x14ac:dyDescent="0.55000000000000004">
      <c r="A18" s="21">
        <v>0.82150000000000001</v>
      </c>
      <c r="B18" s="23">
        <f t="shared" si="0"/>
        <v>-6.6666666666666519</v>
      </c>
      <c r="C18" s="17">
        <f t="shared" si="1"/>
        <v>-6.6666666666666519</v>
      </c>
      <c r="D18" s="15"/>
    </row>
    <row r="19" spans="1:4" x14ac:dyDescent="0.55000000000000004">
      <c r="A19" s="21">
        <v>0.73240000000000005</v>
      </c>
      <c r="B19" s="23">
        <f t="shared" si="0"/>
        <v>-3.3333333333333184</v>
      </c>
      <c r="C19" s="17">
        <f t="shared" si="1"/>
        <v>-3.3333333333333184</v>
      </c>
      <c r="D19" s="15"/>
    </row>
    <row r="20" spans="1:4" x14ac:dyDescent="0.55000000000000004">
      <c r="A20" s="21">
        <v>0.65629999999999999</v>
      </c>
      <c r="B20" s="22">
        <v>0</v>
      </c>
      <c r="C20" s="17">
        <f t="shared" si="1"/>
        <v>0</v>
      </c>
      <c r="D20" s="15" t="s">
        <v>49</v>
      </c>
    </row>
    <row r="21" spans="1:4" x14ac:dyDescent="0.55000000000000004">
      <c r="A21" s="12"/>
      <c r="B21" s="12">
        <f>B20-B2</f>
        <v>60</v>
      </c>
      <c r="C21" s="18"/>
      <c r="D21" s="15" t="s">
        <v>52</v>
      </c>
    </row>
    <row r="22" spans="1:4" x14ac:dyDescent="0.55000000000000004">
      <c r="A22" s="12"/>
      <c r="B22" s="13">
        <v>18</v>
      </c>
      <c r="C22" s="20"/>
      <c r="D22" s="15" t="s">
        <v>50</v>
      </c>
    </row>
    <row r="23" spans="1:4" x14ac:dyDescent="0.55000000000000004">
      <c r="A23" s="12"/>
      <c r="B23" s="26">
        <f>B21/B22</f>
        <v>3.3333333333333335</v>
      </c>
      <c r="C23" s="18"/>
      <c r="D23" s="15" t="s">
        <v>51</v>
      </c>
    </row>
    <row r="24" spans="1:4" x14ac:dyDescent="0.55000000000000004">
      <c r="A24" s="14" t="s">
        <v>44</v>
      </c>
      <c r="B24" s="14" t="s">
        <v>45</v>
      </c>
      <c r="C24" s="19"/>
    </row>
    <row r="25" spans="1:4" x14ac:dyDescent="0.55000000000000004">
      <c r="A25" s="12">
        <v>-40.088999999999999</v>
      </c>
      <c r="B25" s="12">
        <v>26.184000000000001</v>
      </c>
      <c r="C25" s="18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Overview</vt:lpstr>
      <vt:lpstr>10 MHz</vt:lpstr>
      <vt:lpstr>809 MHz</vt:lpstr>
      <vt:lpstr>1608 MHz</vt:lpstr>
      <vt:lpstr>2407 MHz</vt:lpstr>
      <vt:lpstr>3206 MHz</vt:lpstr>
      <vt:lpstr>4005 MHz</vt:lpstr>
      <vt:lpstr>4808 MHz</vt:lpstr>
      <vt:lpstr>5603 MHz</vt:lpstr>
      <vt:lpstr> 6402 MHz</vt:lpstr>
      <vt:lpstr>7041 MHz</vt:lpstr>
      <vt:lpstr>7521 MHz</vt:lpstr>
      <vt:lpstr>7840 MHz</vt:lpstr>
      <vt:lpstr>8000 MHz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Changpuak</dc:creator>
  <cp:lastModifiedBy>Changpuak</cp:lastModifiedBy>
  <cp:lastPrinted>2022-06-14T09:42:55Z</cp:lastPrinted>
  <dcterms:created xsi:type="dcterms:W3CDTF">2022-06-14T09:24:50Z</dcterms:created>
  <dcterms:modified xsi:type="dcterms:W3CDTF">2022-07-22T12:17:25Z</dcterms:modified>
</cp:coreProperties>
</file>